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4 Financiamento Habitacional\B.0 - FGTS Atual\"/>
    </mc:Choice>
  </mc:AlternateContent>
  <xr:revisionPtr revIDLastSave="0" documentId="13_ncr:1_{4BA8CEAC-7D01-4186-B3AC-35E12078F270}" xr6:coauthVersionLast="45" xr6:coauthVersionMax="45" xr10:uidLastSave="{00000000-0000-0000-0000-000000000000}"/>
  <bookViews>
    <workbookView xWindow="-120" yWindow="-120" windowWidth="20730" windowHeight="11160" tabRatio="705" xr2:uid="{00000000-000D-0000-FFFF-FFFF00000000}"/>
  </bookViews>
  <sheets>
    <sheet name="2021" sheetId="25" r:id="rId1"/>
    <sheet name="2020" sheetId="24" r:id="rId2"/>
    <sheet name="2019" sheetId="23" r:id="rId3"/>
    <sheet name="2018" sheetId="22" r:id="rId4"/>
    <sheet name="2017" sheetId="21" r:id="rId5"/>
    <sheet name="2016" sheetId="19" r:id="rId6"/>
    <sheet name="2015" sheetId="20" r:id="rId7"/>
    <sheet name="2014" sheetId="18" r:id="rId8"/>
    <sheet name="2013" sheetId="17" r:id="rId9"/>
    <sheet name="2012" sheetId="16" r:id="rId10"/>
    <sheet name="2011" sheetId="15" r:id="rId11"/>
    <sheet name="2010" sheetId="13" r:id="rId12"/>
    <sheet name="2009" sheetId="12" r:id="rId13"/>
    <sheet name="2008" sheetId="11" r:id="rId14"/>
    <sheet name="2007" sheetId="3" r:id="rId15"/>
    <sheet name="2006" sheetId="4" r:id="rId16"/>
    <sheet name="2005" sheetId="5" r:id="rId17"/>
    <sheet name="2004" sheetId="6" r:id="rId18"/>
    <sheet name="2003" sheetId="7" r:id="rId19"/>
    <sheet name="2002" sheetId="8" r:id="rId20"/>
    <sheet name="2001" sheetId="9" r:id="rId21"/>
    <sheet name="2000" sheetId="10" r:id="rId22"/>
  </sheets>
  <definedNames>
    <definedName name="_xlnm._FilterDatabase" localSheetId="21" hidden="1">'2000'!$A$3:$F$3</definedName>
    <definedName name="_xlnm._FilterDatabase" localSheetId="20" hidden="1">'2001'!$A$3:$F$3</definedName>
    <definedName name="_xlnm._FilterDatabase" localSheetId="19" hidden="1">'2002'!$A$3:$F$3</definedName>
    <definedName name="_xlnm._FilterDatabase" localSheetId="18" hidden="1">'2003'!$A$3:$F$3</definedName>
    <definedName name="_xlnm._FilterDatabase" localSheetId="17" hidden="1">'2004'!$A$3:$F$3</definedName>
    <definedName name="_xlnm._FilterDatabase" localSheetId="16" hidden="1">'2005'!$A$3:$F$3</definedName>
    <definedName name="_xlnm._FilterDatabase" localSheetId="15" hidden="1">'2006'!$A$3:$F$3</definedName>
    <definedName name="_xlnm._FilterDatabase" localSheetId="14" hidden="1">'2007'!$A$3:$F$3</definedName>
    <definedName name="_xlnm._FilterDatabase" localSheetId="13" hidden="1">'2008'!$A$3:$F$3</definedName>
    <definedName name="_xlnm._FilterDatabase" localSheetId="12" hidden="1">'2009'!$A$3:$F$3</definedName>
    <definedName name="_xlnm._FilterDatabase" localSheetId="11" hidden="1">'2010'!$A$3:$F$3</definedName>
    <definedName name="_xlnm._FilterDatabase" localSheetId="10" hidden="1">'2011'!$A$3:$F$3</definedName>
    <definedName name="_xlnm._FilterDatabase" localSheetId="9" hidden="1">'2012'!$A$3:$F$3</definedName>
    <definedName name="_xlnm._FilterDatabase" localSheetId="8" hidden="1">'2013'!$A$3:$F$3</definedName>
    <definedName name="_xlnm._FilterDatabase" localSheetId="7" hidden="1">'2014'!$A$3:$F$3</definedName>
    <definedName name="_xlnm._FilterDatabase" localSheetId="6" hidden="1">'2015'!$A$3:$F$3</definedName>
    <definedName name="_xlnm._FilterDatabase" localSheetId="5" hidden="1">'2016'!$A$3:$F$3</definedName>
    <definedName name="_xlnm._FilterDatabase" localSheetId="4" hidden="1">'2017'!$A$3:$F$3</definedName>
    <definedName name="_xlnm._FilterDatabase" localSheetId="3" hidden="1">'2018'!$A$3:$F$3</definedName>
    <definedName name="_xlnm._FilterDatabase" localSheetId="2" hidden="1">'2019'!$A$3:$F$3</definedName>
    <definedName name="_xlnm._FilterDatabase" localSheetId="1" hidden="1">'2020'!$A$3:$F$3</definedName>
    <definedName name="_xlnm._FilterDatabase" localSheetId="0" hidden="1">'2021'!$A$3:$F$3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25" l="1"/>
  <c r="E27" i="25"/>
  <c r="D27" i="25"/>
  <c r="F26" i="25"/>
  <c r="E26" i="25"/>
  <c r="D26" i="25"/>
  <c r="F24" i="25"/>
  <c r="E24" i="25"/>
  <c r="D24" i="25"/>
  <c r="F22" i="25"/>
  <c r="E22" i="25"/>
  <c r="D22" i="25"/>
  <c r="F17" i="25"/>
  <c r="E17" i="25"/>
  <c r="D17" i="25"/>
  <c r="F10" i="25"/>
  <c r="E10" i="25"/>
  <c r="D10" i="25"/>
  <c r="F34" i="24"/>
  <c r="E34" i="24"/>
  <c r="D34" i="24"/>
  <c r="F33" i="24"/>
  <c r="E33" i="24"/>
  <c r="D33" i="24"/>
  <c r="F31" i="24"/>
  <c r="E31" i="24"/>
  <c r="D31" i="24"/>
  <c r="F28" i="24"/>
  <c r="E28" i="24"/>
  <c r="D28" i="24"/>
  <c r="F25" i="24"/>
  <c r="E25" i="24"/>
  <c r="D25" i="24"/>
  <c r="F19" i="24"/>
  <c r="E19" i="24"/>
  <c r="D19" i="24"/>
  <c r="F12" i="24"/>
  <c r="E12" i="24"/>
  <c r="D12" i="24"/>
  <c r="F38" i="23"/>
  <c r="E38" i="23"/>
  <c r="D38" i="23"/>
  <c r="F37" i="23"/>
  <c r="E37" i="23"/>
  <c r="D37" i="23"/>
  <c r="F35" i="23"/>
  <c r="E35" i="23"/>
  <c r="D35" i="23"/>
  <c r="F31" i="23"/>
  <c r="E31" i="23"/>
  <c r="D31" i="23"/>
  <c r="F26" i="23"/>
  <c r="E26" i="23"/>
  <c r="D26" i="23"/>
  <c r="F23" i="23"/>
  <c r="E23" i="23"/>
  <c r="D23" i="23"/>
  <c r="F12" i="23"/>
  <c r="E12" i="23"/>
  <c r="D12" i="23"/>
  <c r="F36" i="22"/>
  <c r="E36" i="22"/>
  <c r="D36" i="22"/>
  <c r="F35" i="22"/>
  <c r="E35" i="22"/>
  <c r="D35" i="22"/>
  <c r="F30" i="22"/>
  <c r="E30" i="22"/>
  <c r="D30" i="22"/>
  <c r="F25" i="22"/>
  <c r="E25" i="22"/>
  <c r="D25" i="22"/>
  <c r="F22" i="22"/>
  <c r="E22" i="22"/>
  <c r="D22" i="22"/>
  <c r="F12" i="22"/>
  <c r="E12" i="22"/>
  <c r="D12" i="22"/>
  <c r="F30" i="21"/>
  <c r="E30" i="21"/>
  <c r="D30" i="21"/>
  <c r="F29" i="21"/>
  <c r="E29" i="21"/>
  <c r="D29" i="21"/>
  <c r="F27" i="21"/>
  <c r="E27" i="21"/>
  <c r="D27" i="21"/>
  <c r="F22" i="21"/>
  <c r="E22" i="21"/>
  <c r="D22" i="21"/>
  <c r="F19" i="21"/>
  <c r="E19" i="21"/>
  <c r="D19" i="21"/>
  <c r="F12" i="21"/>
  <c r="E12" i="21"/>
  <c r="D12" i="21"/>
  <c r="F28" i="19"/>
  <c r="E28" i="19"/>
  <c r="D28" i="19"/>
  <c r="F27" i="19"/>
  <c r="E27" i="19"/>
  <c r="D27" i="19"/>
  <c r="F24" i="19"/>
  <c r="E24" i="19"/>
  <c r="D24" i="19"/>
  <c r="F19" i="19"/>
  <c r="E19" i="19"/>
  <c r="D19" i="19"/>
  <c r="F17" i="19"/>
  <c r="E17" i="19"/>
  <c r="D17" i="19"/>
  <c r="F14" i="19"/>
  <c r="E14" i="19"/>
  <c r="D14" i="19"/>
  <c r="F32" i="20"/>
  <c r="E32" i="20"/>
  <c r="D32" i="20"/>
  <c r="F31" i="20"/>
  <c r="E31" i="20"/>
  <c r="D31" i="20"/>
  <c r="F28" i="20"/>
  <c r="E28" i="20"/>
  <c r="D28" i="20"/>
  <c r="F24" i="20"/>
  <c r="E24" i="20"/>
  <c r="D24" i="20"/>
  <c r="F22" i="20"/>
  <c r="E22" i="20"/>
  <c r="D22" i="20"/>
  <c r="F14" i="20"/>
  <c r="E14" i="20"/>
  <c r="D14" i="20"/>
  <c r="F17" i="18" l="1"/>
  <c r="E17" i="18"/>
  <c r="D17" i="18"/>
  <c r="F16" i="18"/>
  <c r="E16" i="18"/>
  <c r="D16" i="18"/>
  <c r="F14" i="18"/>
  <c r="E14" i="18"/>
  <c r="D14" i="18"/>
  <c r="F8" i="18"/>
  <c r="E8" i="18"/>
  <c r="D8" i="18"/>
  <c r="F22" i="17"/>
  <c r="E22" i="17"/>
  <c r="D22" i="17"/>
  <c r="F21" i="17"/>
  <c r="E21" i="17"/>
  <c r="D21" i="17"/>
  <c r="F19" i="17"/>
  <c r="E19" i="17"/>
  <c r="D19" i="17"/>
  <c r="F9" i="17"/>
  <c r="E9" i="17"/>
  <c r="D9" i="17"/>
  <c r="F22" i="16"/>
  <c r="E22" i="16"/>
  <c r="D22" i="16"/>
  <c r="F21" i="16"/>
  <c r="E21" i="16"/>
  <c r="D21" i="16"/>
  <c r="F19" i="16"/>
  <c r="E19" i="16"/>
  <c r="D19" i="16"/>
  <c r="F10" i="16"/>
  <c r="E10" i="16"/>
  <c r="D10" i="16"/>
  <c r="F22" i="15"/>
  <c r="E22" i="15"/>
  <c r="D22" i="15"/>
  <c r="F21" i="15"/>
  <c r="E21" i="15"/>
  <c r="D21" i="15"/>
  <c r="F18" i="15"/>
  <c r="E18" i="15"/>
  <c r="D18" i="15"/>
  <c r="F10" i="15"/>
  <c r="E10" i="15"/>
  <c r="D10" i="15"/>
  <c r="F23" i="13"/>
  <c r="E23" i="13"/>
  <c r="D23" i="13"/>
  <c r="F20" i="13"/>
  <c r="E20" i="13"/>
  <c r="D20" i="13"/>
  <c r="F12" i="13"/>
  <c r="E12" i="13"/>
  <c r="D12" i="13"/>
  <c r="F20" i="12"/>
  <c r="E20" i="12"/>
  <c r="D20" i="12"/>
  <c r="F19" i="12"/>
  <c r="E19" i="12"/>
  <c r="D19" i="12"/>
  <c r="F12" i="12"/>
  <c r="E12" i="12"/>
  <c r="D12" i="12"/>
  <c r="F20" i="11"/>
  <c r="E20" i="11"/>
  <c r="D20" i="11"/>
  <c r="F19" i="11"/>
  <c r="E19" i="11"/>
  <c r="D19" i="11"/>
  <c r="F11" i="11"/>
  <c r="E11" i="11"/>
  <c r="D11" i="11"/>
  <c r="F27" i="3"/>
  <c r="E27" i="3"/>
  <c r="D27" i="3"/>
  <c r="F26" i="3"/>
  <c r="E26" i="3"/>
  <c r="D26" i="3"/>
  <c r="F16" i="3"/>
  <c r="E16" i="3"/>
  <c r="D16" i="3"/>
  <c r="F14" i="3"/>
  <c r="E14" i="3"/>
  <c r="D14" i="3"/>
  <c r="F28" i="4"/>
  <c r="E28" i="4"/>
  <c r="D28" i="4"/>
  <c r="F27" i="4"/>
  <c r="E27" i="4"/>
  <c r="D27" i="4"/>
  <c r="F17" i="4"/>
  <c r="E17" i="4"/>
  <c r="D17" i="4"/>
  <c r="F15" i="4"/>
  <c r="E15" i="4"/>
  <c r="D15" i="4"/>
  <c r="F17" i="5"/>
  <c r="E17" i="5"/>
  <c r="D17" i="5"/>
  <c r="F16" i="5"/>
  <c r="E16" i="5"/>
  <c r="D16" i="5"/>
  <c r="F13" i="5"/>
  <c r="E13" i="5"/>
  <c r="D13" i="5"/>
  <c r="E24" i="6"/>
  <c r="F12" i="6"/>
  <c r="F25" i="6" s="1"/>
  <c r="E12" i="6"/>
  <c r="E25" i="6" s="1"/>
  <c r="D25" i="6"/>
  <c r="F24" i="6"/>
  <c r="D24" i="6"/>
  <c r="D12" i="6"/>
  <c r="F18" i="7"/>
  <c r="E18" i="7"/>
  <c r="D18" i="7"/>
  <c r="F11" i="7"/>
  <c r="E11" i="7"/>
  <c r="D11" i="7"/>
  <c r="F18" i="10"/>
  <c r="E18" i="10"/>
  <c r="D18" i="10"/>
  <c r="F17" i="10"/>
  <c r="E17" i="10"/>
  <c r="D17" i="10"/>
  <c r="F14" i="10"/>
  <c r="E14" i="10"/>
  <c r="D14" i="10"/>
  <c r="F12" i="10"/>
  <c r="E12" i="10"/>
  <c r="D12" i="10"/>
  <c r="F12" i="9"/>
  <c r="E12" i="9"/>
  <c r="D12" i="9"/>
  <c r="F11" i="9"/>
  <c r="E11" i="9"/>
  <c r="D11" i="9"/>
  <c r="F9" i="9"/>
  <c r="E9" i="9"/>
  <c r="D9" i="9"/>
  <c r="F23" i="8"/>
  <c r="E23" i="8"/>
  <c r="D23" i="8"/>
  <c r="F13" i="8"/>
  <c r="E13" i="8"/>
  <c r="D13" i="8"/>
  <c r="F11" i="8"/>
  <c r="E11" i="8"/>
  <c r="D11" i="8"/>
  <c r="E24" i="8"/>
  <c r="F24" i="8" l="1"/>
  <c r="D24" i="8"/>
  <c r="E19" i="7" l="1"/>
  <c r="D19" i="7"/>
  <c r="E24" i="13"/>
  <c r="F19" i="7"/>
  <c r="D24" i="13"/>
  <c r="F24" i="13"/>
</calcChain>
</file>

<file path=xl/sharedStrings.xml><?xml version="1.0" encoding="utf-8"?>
<sst xmlns="http://schemas.openxmlformats.org/spreadsheetml/2006/main" count="1167" uniqueCount="105">
  <si>
    <t>Brasil</t>
  </si>
  <si>
    <t>Área</t>
  </si>
  <si>
    <t>Programa</t>
  </si>
  <si>
    <t>Modalidade</t>
  </si>
  <si>
    <t>FUNDO DE ARREND. RESIDENCIAL</t>
  </si>
  <si>
    <t>PAR - Progr. de Arrendamento Residencial</t>
  </si>
  <si>
    <t>Apoio à Produção</t>
  </si>
  <si>
    <t>Carta de Crédito - Associativa COHAB</t>
  </si>
  <si>
    <t>Carta de Crédito - Associativa Entidades</t>
  </si>
  <si>
    <t>Carta de Crédito - Individual</t>
  </si>
  <si>
    <t>Op. Especiais - Carta Créd. Individual</t>
  </si>
  <si>
    <t>Pró-Moradia</t>
  </si>
  <si>
    <t>Op. Especiais - Carta Créd. Associativa</t>
  </si>
  <si>
    <t>Total Habitação</t>
  </si>
  <si>
    <t>Elaboração: Banco de Dados - CBIC.</t>
  </si>
  <si>
    <t>Saneamento para Todos - Setor Público</t>
  </si>
  <si>
    <t>Quantidade de Operações</t>
  </si>
  <si>
    <t>Valor do Empréstimo (R$)</t>
  </si>
  <si>
    <t>Número de Unidades</t>
  </si>
  <si>
    <t>Pró-Transporte - Setor Privado</t>
  </si>
  <si>
    <t>Op. Especiais - Apoio à Produção</t>
  </si>
  <si>
    <t>Saneamento para Todos - Setor Privado</t>
  </si>
  <si>
    <t>Total Saneamento Básico</t>
  </si>
  <si>
    <t xml:space="preserve">TOTAL GERAL </t>
  </si>
  <si>
    <t>CONTRATAÇÕES COM RECURSOS DO FGTS - 2007</t>
  </si>
  <si>
    <t>CONTRATAÇÕES COM RECURSOS DO FGTS - 2006</t>
  </si>
  <si>
    <t>CONTRATAÇÕES COM RECURSOS DO FGTS - 2000</t>
  </si>
  <si>
    <t>CONTRATAÇÕES COM RECURSOS DO FGTS - 2001</t>
  </si>
  <si>
    <t>CONTRATAÇÕES COM RECURSOS DO FGTS - 2002</t>
  </si>
  <si>
    <t>CONTRATAÇÕES COM RECURSOS DO FGTS - 2003</t>
  </si>
  <si>
    <t>CONTRATAÇÕES COM RECURSOS DO FGTS - 2004</t>
  </si>
  <si>
    <t>CONTRATAÇÕES COM RECURSOS DO FGTS - 2005</t>
  </si>
  <si>
    <t>Pró-Transporte - Setor Público</t>
  </si>
  <si>
    <t>FCP/SAN - FGTS</t>
  </si>
  <si>
    <t>Pró-Saneamento</t>
  </si>
  <si>
    <t>Pró-Comunidade</t>
  </si>
  <si>
    <t>CONTRATAÇÕES COM RECURSOS DO FGTS - 2008</t>
  </si>
  <si>
    <t>HABITACAO POPULAR</t>
  </si>
  <si>
    <t>Pró-Cotista</t>
  </si>
  <si>
    <t>Saneamento para Todos - Setor Privado - Loc Ativos</t>
  </si>
  <si>
    <t>SANEAMENTO BÁSICO</t>
  </si>
  <si>
    <t>HABITAÇÃO POPULAR</t>
  </si>
  <si>
    <t>OPER. ESPECIAIS - HABITAÇÃO</t>
  </si>
  <si>
    <t>(...) Dado não disponível.</t>
  </si>
  <si>
    <t>AQUISICAO UNIDADES P/ ARRENDAMENTO RESID.  </t>
  </si>
  <si>
    <t>CONTRATAÇÕES COM RECURSOS DO FGTS - 2009</t>
  </si>
  <si>
    <t>CONTRATAÇÕES COM RECURSOS DO FGTS - 2010</t>
  </si>
  <si>
    <t>CONTRATAÇÕES COM RECURSOS DO FGTS - 2011</t>
  </si>
  <si>
    <t>CONTRATAÇÕES COM RECURSOS DO FGTS - 2012</t>
  </si>
  <si>
    <t xml:space="preserve">OPERAÇÕES DIVERSAS </t>
  </si>
  <si>
    <t>CONTRATAÇÕES COM RECURSOS DO FGTS - 2013</t>
  </si>
  <si>
    <t>CONTRATAÇÕES COM RECURSOS DO FGTS - 2014</t>
  </si>
  <si>
    <t>HAB / PRODUCAO UNID HAB E/OU LOTE URBAN</t>
  </si>
  <si>
    <t>HABITAÇÃO</t>
  </si>
  <si>
    <t>PRODUCAO DE UNIDADES HABITACIONAIS</t>
  </si>
  <si>
    <t>PRODUCAO DE LOTES URBANIZADOS</t>
  </si>
  <si>
    <t>Ampliação</t>
  </si>
  <si>
    <t>Aquisição de terreno e construção</t>
  </si>
  <si>
    <t>Cesta de material de construção</t>
  </si>
  <si>
    <t>Construção</t>
  </si>
  <si>
    <t>Imóvel novo</t>
  </si>
  <si>
    <t>Imóvel usado</t>
  </si>
  <si>
    <t>DESENVOLVIMENTO INSTITUCIONAL</t>
  </si>
  <si>
    <t>SISTEMA DE ABASTECIMENTO DE AGUA</t>
  </si>
  <si>
    <t>SISTEMA DE TRATAMENTO DE ESGOTO</t>
  </si>
  <si>
    <t>TRANSPORTES</t>
  </si>
  <si>
    <t>CONTRATAÇÕES COM RECURSOS DO FGTS - 2015</t>
  </si>
  <si>
    <t>REDUCAO E CONTROLE DE PERDAS</t>
  </si>
  <si>
    <t>Total Operações Diversas</t>
  </si>
  <si>
    <t>Total Operações Especiais - Habitação</t>
  </si>
  <si>
    <t>CONTRATAÇÕES COM RECURSOS DO FGTS - 2016</t>
  </si>
  <si>
    <t>Término de construção</t>
  </si>
  <si>
    <t>Total Habitação Popular</t>
  </si>
  <si>
    <t>SERVICOS COLETA E/OU TRAT. RESID. SOLIDOS</t>
  </si>
  <si>
    <t>CONTRATAÇÕES COM RECURSOS DO FGTS - 2017</t>
  </si>
  <si>
    <t>Op. Especiais - Faixa Estendida</t>
  </si>
  <si>
    <t>CONTRATAÇÕES COM RECURSOS DO FGTS - 2018</t>
  </si>
  <si>
    <t>CONTRATAÇÕES COM RECURSOS DO FGTS - 2019</t>
  </si>
  <si>
    <t>SAÚDE</t>
  </si>
  <si>
    <t>FGTS-Saúde</t>
  </si>
  <si>
    <t>Total Saúde</t>
  </si>
  <si>
    <t>CONTRATAÇÕES COM RECURSOS DO FGTS - 2020</t>
  </si>
  <si>
    <t>URBANIZACAO DE ASSENTAMENTOS PRECARIOS</t>
  </si>
  <si>
    <t>MANEJO DE AGUAS PLUVIAIS</t>
  </si>
  <si>
    <t>PLANOS, PROJETOS E PESQUISAS</t>
  </si>
  <si>
    <t>ENTIDADES FILANTR S/FINS LUCRATIVOS SUS</t>
  </si>
  <si>
    <t>AQUISICAO UNIDADES P/ ARRENDAMENTO RESID.</t>
  </si>
  <si>
    <t>COMPLEMENTACAO DE DEMANDA</t>
  </si>
  <si>
    <t>HAB / MORADIAS POPULARES</t>
  </si>
  <si>
    <t>URBANIZACAO DE AREAS</t>
  </si>
  <si>
    <t>INFRA E/OU EQUIPAMENTOS COMUNITARIOS</t>
  </si>
  <si>
    <t>SANEAMENTO INTEGRADO - PROSANEAR</t>
  </si>
  <si>
    <t>SISTEMA DE DRENAGEM</t>
  </si>
  <si>
    <t>Fonte: Caixa Econômica Federal. Posição da Base: 18/02/2022.</t>
  </si>
  <si>
    <t>HAB - PRODUCAO DE CONJUNSTOS HABITACIONAIS</t>
  </si>
  <si>
    <t>CCFGTS - OPERACOES ESPECIAIS</t>
  </si>
  <si>
    <t>SITUACAO DE EMERGENCIA/CALAMIDADE PUBLICA</t>
  </si>
  <si>
    <t>PLANO DE SANEAMENTO BASICO</t>
  </si>
  <si>
    <t>GERACAO/DISTR ENERG GASES ATERRO SANITARIO</t>
  </si>
  <si>
    <t>Pró-Cidades - Setor Público</t>
  </si>
  <si>
    <t>MODERNIZACAO TECNOLOGICA URBANA</t>
  </si>
  <si>
    <t>INFRAESTRUTURA</t>
  </si>
  <si>
    <t>CONTRATAÇÕES COM RECURSOS DO FGTS - 2021</t>
  </si>
  <si>
    <t>INFRAESTRUTURA URBANA</t>
  </si>
  <si>
    <t>Total Infraestrutura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</si>
</sst>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48"/>
      <name val="Arial"/>
      <family val="2"/>
    </font>
    <font>
      <b/>
      <sz val="11"/>
      <color indexed="17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4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7.5"/>
      <name val="Arial"/>
      <family val="2"/>
    </font>
    <font>
      <sz val="7"/>
      <color indexed="48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3" fontId="13" fillId="3" borderId="3" xfId="0" applyNumberFormat="1" applyFont="1" applyFill="1" applyBorder="1" applyAlignment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3" fontId="13" fillId="4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Continuous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3" fillId="5" borderId="3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8" fontId="8" fillId="2" borderId="2" xfId="0" applyNumberFormat="1" applyFont="1" applyFill="1" applyBorder="1" applyAlignment="1">
      <alignment horizontal="center" vertical="center" wrapText="1"/>
    </xf>
    <xf numFmtId="38" fontId="8" fillId="2" borderId="3" xfId="0" applyNumberFormat="1" applyFont="1" applyFill="1" applyBorder="1" applyAlignment="1">
      <alignment horizontal="center" vertical="center" wrapText="1"/>
    </xf>
    <xf numFmtId="38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Continuous" vertical="center" wrapText="1"/>
    </xf>
    <xf numFmtId="0" fontId="12" fillId="0" borderId="0" xfId="0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Continuous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Continuous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Continuous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3" fontId="1" fillId="0" borderId="1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3" fontId="13" fillId="7" borderId="2" xfId="0" applyNumberFormat="1" applyFont="1" applyFill="1" applyBorder="1" applyAlignment="1">
      <alignment horizontal="center" vertical="center" wrapText="1"/>
    </xf>
    <xf numFmtId="3" fontId="13" fillId="7" borderId="3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Continuous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3" fontId="13" fillId="9" borderId="2" xfId="0" applyNumberFormat="1" applyFont="1" applyFill="1" applyBorder="1" applyAlignment="1">
      <alignment horizontal="center" vertical="center" wrapText="1"/>
    </xf>
    <xf numFmtId="3" fontId="13" fillId="9" borderId="3" xfId="0" applyNumberFormat="1" applyFont="1" applyFill="1" applyBorder="1" applyAlignment="1">
      <alignment horizontal="center" vertical="center" wrapText="1"/>
    </xf>
    <xf numFmtId="3" fontId="1" fillId="8" borderId="2" xfId="0" applyNumberFormat="1" applyFont="1" applyFill="1" applyBorder="1" applyAlignment="1">
      <alignment horizontal="center" vertical="center" wrapText="1"/>
    </xf>
    <xf numFmtId="3" fontId="1" fillId="8" borderId="3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Continuous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vertical="center" wrapText="1"/>
    </xf>
    <xf numFmtId="0" fontId="13" fillId="8" borderId="21" xfId="0" applyFont="1" applyFill="1" applyBorder="1" applyAlignment="1">
      <alignment horizontal="center" vertical="center" wrapText="1"/>
    </xf>
    <xf numFmtId="3" fontId="17" fillId="7" borderId="5" xfId="0" applyNumberFormat="1" applyFont="1" applyFill="1" applyBorder="1" applyAlignment="1">
      <alignment horizontal="center" vertical="center" wrapText="1"/>
    </xf>
    <xf numFmtId="3" fontId="17" fillId="7" borderId="8" xfId="0" applyNumberFormat="1" applyFont="1" applyFill="1" applyBorder="1" applyAlignment="1">
      <alignment horizontal="center" vertical="center" wrapText="1"/>
    </xf>
    <xf numFmtId="3" fontId="14" fillId="2" borderId="24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Continuous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17" fillId="8" borderId="2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A396-E2AB-4916-BC30-E615166CA772}">
  <sheetPr>
    <tabColor rgb="FFFFFF00"/>
    <pageSetUpPr fitToPage="1"/>
  </sheetPr>
  <dimension ref="A1:F29"/>
  <sheetViews>
    <sheetView showGridLines="0" tabSelected="1" workbookViewId="0">
      <selection activeCell="B34" sqref="B34"/>
    </sheetView>
  </sheetViews>
  <sheetFormatPr defaultRowHeight="12.75" x14ac:dyDescent="0.2"/>
  <cols>
    <col min="1" max="1" width="14.85546875" style="34" customWidth="1"/>
    <col min="2" max="2" width="18" style="35" customWidth="1"/>
    <col min="3" max="3" width="23" style="35" customWidth="1"/>
    <col min="4" max="4" width="13.7109375" style="35" customWidth="1"/>
    <col min="5" max="5" width="14.7109375" style="35" customWidth="1"/>
    <col min="6" max="6" width="13.7109375" style="35" customWidth="1"/>
    <col min="7" max="16384" width="9.140625" style="4"/>
  </cols>
  <sheetData>
    <row r="1" spans="1:6" s="3" customFormat="1" ht="15" customHeight="1" x14ac:dyDescent="0.2">
      <c r="A1" s="69" t="s">
        <v>102</v>
      </c>
      <c r="B1" s="69"/>
      <c r="C1" s="69"/>
      <c r="D1" s="69"/>
      <c r="E1" s="69"/>
      <c r="F1" s="69"/>
    </row>
    <row r="2" spans="1:6" s="3" customFormat="1" ht="15" customHeight="1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x14ac:dyDescent="0.2">
      <c r="A4" s="71" t="s">
        <v>41</v>
      </c>
      <c r="B4" s="23" t="s">
        <v>6</v>
      </c>
      <c r="C4" s="23" t="s">
        <v>53</v>
      </c>
      <c r="D4" s="24">
        <v>7110</v>
      </c>
      <c r="E4" s="24">
        <v>33655639335.209999</v>
      </c>
      <c r="F4" s="30">
        <v>223428</v>
      </c>
    </row>
    <row r="5" spans="1:6" ht="19.5" x14ac:dyDescent="0.2">
      <c r="A5" s="72"/>
      <c r="B5" s="23" t="s">
        <v>9</v>
      </c>
      <c r="C5" s="23" t="s">
        <v>59</v>
      </c>
      <c r="D5" s="24">
        <v>1239</v>
      </c>
      <c r="E5" s="24">
        <v>94917279.409999996</v>
      </c>
      <c r="F5" s="30">
        <v>1239</v>
      </c>
    </row>
    <row r="6" spans="1:6" ht="19.5" x14ac:dyDescent="0.2">
      <c r="A6" s="72"/>
      <c r="B6" s="23" t="s">
        <v>9</v>
      </c>
      <c r="C6" s="23" t="s">
        <v>60</v>
      </c>
      <c r="D6" s="24">
        <v>81112</v>
      </c>
      <c r="E6" s="24">
        <v>9211147046.4099998</v>
      </c>
      <c r="F6" s="30">
        <v>81112</v>
      </c>
    </row>
    <row r="7" spans="1:6" ht="19.5" x14ac:dyDescent="0.2">
      <c r="A7" s="72"/>
      <c r="B7" s="23" t="s">
        <v>11</v>
      </c>
      <c r="C7" s="23" t="s">
        <v>82</v>
      </c>
      <c r="D7" s="24">
        <v>2</v>
      </c>
      <c r="E7" s="24">
        <v>80706322.219999999</v>
      </c>
      <c r="F7" s="30">
        <v>612</v>
      </c>
    </row>
    <row r="8" spans="1:6" ht="18" customHeight="1" x14ac:dyDescent="0.2">
      <c r="A8" s="72"/>
      <c r="B8" s="23" t="s">
        <v>9</v>
      </c>
      <c r="C8" s="23" t="s">
        <v>61</v>
      </c>
      <c r="D8" s="24">
        <v>21941</v>
      </c>
      <c r="E8" s="24">
        <v>1948250292.1300001</v>
      </c>
      <c r="F8" s="30">
        <v>21941</v>
      </c>
    </row>
    <row r="9" spans="1:6" ht="18" customHeight="1" x14ac:dyDescent="0.2">
      <c r="A9" s="72"/>
      <c r="B9" s="23" t="s">
        <v>9</v>
      </c>
      <c r="C9" s="23" t="s">
        <v>57</v>
      </c>
      <c r="D9" s="24">
        <v>38916</v>
      </c>
      <c r="E9" s="24">
        <v>4283478517.8299999</v>
      </c>
      <c r="F9" s="30">
        <v>38916</v>
      </c>
    </row>
    <row r="10" spans="1:6" ht="19.5" customHeight="1" x14ac:dyDescent="0.2">
      <c r="A10" s="73" t="s">
        <v>72</v>
      </c>
      <c r="B10" s="74"/>
      <c r="C10" s="74"/>
      <c r="D10" s="9">
        <f>SUM(D4:D9)</f>
        <v>150320</v>
      </c>
      <c r="E10" s="9">
        <f>SUM(E4:E9)</f>
        <v>49274138793.209999</v>
      </c>
      <c r="F10" s="8">
        <f>SUM(F4:F9)</f>
        <v>367248</v>
      </c>
    </row>
    <row r="11" spans="1:6" ht="19.5" x14ac:dyDescent="0.2">
      <c r="A11" s="75" t="s">
        <v>40</v>
      </c>
      <c r="B11" s="64" t="s">
        <v>21</v>
      </c>
      <c r="C11" s="27" t="s">
        <v>64</v>
      </c>
      <c r="D11" s="28">
        <v>4</v>
      </c>
      <c r="E11" s="28">
        <v>1053008960.05</v>
      </c>
      <c r="F11" s="38">
        <v>1</v>
      </c>
    </row>
    <row r="12" spans="1:6" ht="19.5" x14ac:dyDescent="0.2">
      <c r="A12" s="76"/>
      <c r="B12" s="64" t="s">
        <v>15</v>
      </c>
      <c r="C12" s="27" t="s">
        <v>63</v>
      </c>
      <c r="D12" s="28">
        <v>1</v>
      </c>
      <c r="E12" s="28">
        <v>26402230.039999999</v>
      </c>
      <c r="F12" s="38">
        <v>0</v>
      </c>
    </row>
    <row r="13" spans="1:6" ht="19.5" x14ac:dyDescent="0.2">
      <c r="A13" s="76"/>
      <c r="B13" s="64" t="s">
        <v>15</v>
      </c>
      <c r="C13" s="27" t="s">
        <v>64</v>
      </c>
      <c r="D13" s="28">
        <v>5</v>
      </c>
      <c r="E13" s="28">
        <v>332322678.22000003</v>
      </c>
      <c r="F13" s="38">
        <v>1</v>
      </c>
    </row>
    <row r="14" spans="1:6" ht="19.5" x14ac:dyDescent="0.2">
      <c r="A14" s="76"/>
      <c r="B14" s="64" t="s">
        <v>21</v>
      </c>
      <c r="C14" s="27" t="s">
        <v>62</v>
      </c>
      <c r="D14" s="28">
        <v>1</v>
      </c>
      <c r="E14" s="28">
        <v>9812993.8399999999</v>
      </c>
      <c r="F14" s="38">
        <v>0</v>
      </c>
    </row>
    <row r="15" spans="1:6" ht="19.5" x14ac:dyDescent="0.2">
      <c r="A15" s="76"/>
      <c r="B15" s="64" t="s">
        <v>21</v>
      </c>
      <c r="C15" s="27" t="s">
        <v>63</v>
      </c>
      <c r="D15" s="28">
        <v>3</v>
      </c>
      <c r="E15" s="28">
        <v>234521058.93000001</v>
      </c>
      <c r="F15" s="38">
        <v>5</v>
      </c>
    </row>
    <row r="16" spans="1:6" ht="19.5" x14ac:dyDescent="0.2">
      <c r="A16" s="76"/>
      <c r="B16" s="64" t="s">
        <v>15</v>
      </c>
      <c r="C16" s="27" t="s">
        <v>83</v>
      </c>
      <c r="D16" s="28">
        <v>1</v>
      </c>
      <c r="E16" s="28">
        <v>11724453.33</v>
      </c>
      <c r="F16" s="38">
        <v>0</v>
      </c>
    </row>
    <row r="17" spans="1:6" ht="19.5" customHeight="1" x14ac:dyDescent="0.2">
      <c r="A17" s="67" t="s">
        <v>22</v>
      </c>
      <c r="B17" s="68"/>
      <c r="C17" s="68"/>
      <c r="D17" s="10">
        <f>SUM(D11:D16)</f>
        <v>15</v>
      </c>
      <c r="E17" s="10">
        <f>SUM(E11:E16)</f>
        <v>1667792374.4099998</v>
      </c>
      <c r="F17" s="11">
        <f>SUM(F11:F16)</f>
        <v>7</v>
      </c>
    </row>
    <row r="18" spans="1:6" ht="19.5" customHeight="1" x14ac:dyDescent="0.2">
      <c r="A18" s="81" t="s">
        <v>103</v>
      </c>
      <c r="B18" s="57" t="s">
        <v>99</v>
      </c>
      <c r="C18" s="25" t="s">
        <v>101</v>
      </c>
      <c r="D18" s="26">
        <v>2</v>
      </c>
      <c r="E18" s="26">
        <v>3000000</v>
      </c>
      <c r="F18" s="49">
        <v>2</v>
      </c>
    </row>
    <row r="19" spans="1:6" ht="19.5" customHeight="1" x14ac:dyDescent="0.2">
      <c r="A19" s="82"/>
      <c r="B19" s="57" t="s">
        <v>32</v>
      </c>
      <c r="C19" s="25" t="s">
        <v>65</v>
      </c>
      <c r="D19" s="26">
        <v>13</v>
      </c>
      <c r="E19" s="26">
        <v>86264636.959999993</v>
      </c>
      <c r="F19" s="58">
        <v>1</v>
      </c>
    </row>
    <row r="20" spans="1:6" ht="19.5" customHeight="1" x14ac:dyDescent="0.2">
      <c r="A20" s="82"/>
      <c r="B20" s="57" t="s">
        <v>19</v>
      </c>
      <c r="C20" s="25" t="s">
        <v>65</v>
      </c>
      <c r="D20" s="26">
        <v>10</v>
      </c>
      <c r="E20" s="26">
        <v>42604650</v>
      </c>
      <c r="F20" s="58">
        <v>173</v>
      </c>
    </row>
    <row r="21" spans="1:6" ht="19.5" customHeight="1" x14ac:dyDescent="0.2">
      <c r="A21" s="82"/>
      <c r="B21" s="57" t="s">
        <v>99</v>
      </c>
      <c r="C21" s="25" t="s">
        <v>89</v>
      </c>
      <c r="D21" s="26">
        <v>1</v>
      </c>
      <c r="E21" s="26">
        <v>27380000</v>
      </c>
      <c r="F21" s="58">
        <v>0</v>
      </c>
    </row>
    <row r="22" spans="1:6" ht="19.5" customHeight="1" x14ac:dyDescent="0.2">
      <c r="A22" s="83" t="s">
        <v>104</v>
      </c>
      <c r="B22" s="84"/>
      <c r="C22" s="84"/>
      <c r="D22" s="13">
        <f>SUM(D18:D21)</f>
        <v>26</v>
      </c>
      <c r="E22" s="13">
        <f>SUM(E18:E21)</f>
        <v>159249286.95999998</v>
      </c>
      <c r="F22" s="14">
        <f>SUM(F18:F21)</f>
        <v>176</v>
      </c>
    </row>
    <row r="23" spans="1:6" ht="26.25" customHeight="1" x14ac:dyDescent="0.2">
      <c r="A23" s="66" t="s">
        <v>49</v>
      </c>
      <c r="B23" s="23" t="s">
        <v>38</v>
      </c>
      <c r="C23" s="23" t="s">
        <v>60</v>
      </c>
      <c r="D23" s="24">
        <v>185</v>
      </c>
      <c r="E23" s="24">
        <v>38029054.530000001</v>
      </c>
      <c r="F23" s="30">
        <v>185</v>
      </c>
    </row>
    <row r="24" spans="1:6" ht="19.5" customHeight="1" x14ac:dyDescent="0.2">
      <c r="A24" s="77" t="s">
        <v>68</v>
      </c>
      <c r="B24" s="78"/>
      <c r="C24" s="78"/>
      <c r="D24" s="41">
        <f>SUM(D23:D23)</f>
        <v>185</v>
      </c>
      <c r="E24" s="41">
        <f>SUM(E23:E23)</f>
        <v>38029054.530000001</v>
      </c>
      <c r="F24" s="42">
        <f>SUM(F23:F23)</f>
        <v>185</v>
      </c>
    </row>
    <row r="25" spans="1:6" ht="23.25" customHeight="1" x14ac:dyDescent="0.2">
      <c r="A25" s="60" t="s">
        <v>78</v>
      </c>
      <c r="B25" s="25" t="s">
        <v>79</v>
      </c>
      <c r="C25" s="25" t="s">
        <v>85</v>
      </c>
      <c r="D25" s="26">
        <v>9</v>
      </c>
      <c r="E25" s="26">
        <v>25579894.960000001</v>
      </c>
      <c r="F25" s="31">
        <v>0</v>
      </c>
    </row>
    <row r="26" spans="1:6" ht="19.5" customHeight="1" x14ac:dyDescent="0.2">
      <c r="A26" s="77" t="s">
        <v>80</v>
      </c>
      <c r="B26" s="78"/>
      <c r="C26" s="78"/>
      <c r="D26" s="61">
        <f>D25</f>
        <v>9</v>
      </c>
      <c r="E26" s="61">
        <f>E25</f>
        <v>25579894.960000001</v>
      </c>
      <c r="F26" s="62">
        <f>F25</f>
        <v>0</v>
      </c>
    </row>
    <row r="27" spans="1:6" ht="19.5" customHeight="1" x14ac:dyDescent="0.2">
      <c r="A27" s="79" t="s">
        <v>23</v>
      </c>
      <c r="B27" s="79"/>
      <c r="C27" s="80"/>
      <c r="D27" s="15">
        <f>D10+D17+D22+D24+D26</f>
        <v>150555</v>
      </c>
      <c r="E27" s="15">
        <f>E10+E17+E22+E24+E26</f>
        <v>51164789404.069992</v>
      </c>
      <c r="F27" s="15">
        <f>F10+F17+F22+F24+F26</f>
        <v>367616</v>
      </c>
    </row>
    <row r="28" spans="1:6" x14ac:dyDescent="0.2">
      <c r="A28" s="6" t="s">
        <v>93</v>
      </c>
      <c r="D28" s="36"/>
      <c r="E28" s="36"/>
      <c r="F28" s="36"/>
    </row>
    <row r="29" spans="1:6" x14ac:dyDescent="0.2">
      <c r="A29" s="6" t="s">
        <v>14</v>
      </c>
    </row>
  </sheetData>
  <mergeCells count="11">
    <mergeCell ref="A26:C26"/>
    <mergeCell ref="A27:C27"/>
    <mergeCell ref="A18:A21"/>
    <mergeCell ref="A22:C22"/>
    <mergeCell ref="A24:C24"/>
    <mergeCell ref="A17:C17"/>
    <mergeCell ref="A1:F1"/>
    <mergeCell ref="A2:F2"/>
    <mergeCell ref="A4:A9"/>
    <mergeCell ref="A10:C10"/>
    <mergeCell ref="A11:A16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  <pageSetUpPr fitToPage="1"/>
  </sheetPr>
  <dimension ref="A1:F24"/>
  <sheetViews>
    <sheetView showGridLines="0" workbookViewId="0">
      <selection activeCell="A29" sqref="A29"/>
    </sheetView>
  </sheetViews>
  <sheetFormatPr defaultRowHeight="12.75" x14ac:dyDescent="0.2"/>
  <cols>
    <col min="1" max="1" width="13.7109375" style="34" customWidth="1"/>
    <col min="2" max="2" width="18" style="35" customWidth="1"/>
    <col min="3" max="3" width="23" style="35" customWidth="1"/>
    <col min="4" max="4" width="13.7109375" style="35" customWidth="1"/>
    <col min="5" max="5" width="14.7109375" style="35" customWidth="1"/>
    <col min="6" max="6" width="13.7109375" style="35" customWidth="1"/>
    <col min="7" max="16384" width="9.140625" style="4"/>
  </cols>
  <sheetData>
    <row r="1" spans="1:6" s="3" customFormat="1" ht="15" customHeight="1" x14ac:dyDescent="0.2">
      <c r="A1" s="69" t="s">
        <v>48</v>
      </c>
      <c r="B1" s="69"/>
      <c r="C1" s="69"/>
      <c r="D1" s="69"/>
      <c r="E1" s="69"/>
      <c r="F1" s="69"/>
    </row>
    <row r="2" spans="1:6" s="3" customFormat="1" ht="15" customHeight="1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ht="19.5" x14ac:dyDescent="0.2">
      <c r="A4" s="95" t="s">
        <v>41</v>
      </c>
      <c r="B4" s="23" t="s">
        <v>8</v>
      </c>
      <c r="C4" s="23" t="s">
        <v>53</v>
      </c>
      <c r="D4" s="24">
        <v>16</v>
      </c>
      <c r="E4" s="24">
        <v>6181596.2199999997</v>
      </c>
      <c r="F4" s="30">
        <v>145</v>
      </c>
    </row>
    <row r="5" spans="1:6" ht="19.5" x14ac:dyDescent="0.2">
      <c r="A5" s="96"/>
      <c r="B5" s="23" t="s">
        <v>8</v>
      </c>
      <c r="C5" s="23" t="s">
        <v>54</v>
      </c>
      <c r="D5" s="24">
        <v>4</v>
      </c>
      <c r="E5" s="24">
        <v>2825634.78</v>
      </c>
      <c r="F5" s="30">
        <v>44</v>
      </c>
    </row>
    <row r="6" spans="1:6" ht="19.5" x14ac:dyDescent="0.2">
      <c r="A6" s="96"/>
      <c r="B6" s="23" t="s">
        <v>7</v>
      </c>
      <c r="C6" s="23" t="s">
        <v>54</v>
      </c>
      <c r="D6" s="24">
        <v>77</v>
      </c>
      <c r="E6" s="24">
        <v>79281460.540000007</v>
      </c>
      <c r="F6" s="30">
        <v>4247</v>
      </c>
    </row>
    <row r="7" spans="1:6" ht="19.5" x14ac:dyDescent="0.2">
      <c r="A7" s="96"/>
      <c r="B7" s="23" t="s">
        <v>11</v>
      </c>
      <c r="C7" s="23" t="s">
        <v>82</v>
      </c>
      <c r="D7" s="24">
        <v>11</v>
      </c>
      <c r="E7" s="24">
        <v>359365363.44</v>
      </c>
      <c r="F7" s="30">
        <v>4467</v>
      </c>
    </row>
    <row r="8" spans="1:6" ht="18" customHeight="1" x14ac:dyDescent="0.2">
      <c r="A8" s="96"/>
      <c r="B8" s="23" t="s">
        <v>6</v>
      </c>
      <c r="C8" s="23" t="s">
        <v>52</v>
      </c>
      <c r="D8" s="24">
        <v>1581</v>
      </c>
      <c r="E8" s="24">
        <v>389003457.79000002</v>
      </c>
      <c r="F8" s="30">
        <v>5080</v>
      </c>
    </row>
    <row r="9" spans="1:6" ht="18" customHeight="1" x14ac:dyDescent="0.2">
      <c r="A9" s="96"/>
      <c r="B9" s="23" t="s">
        <v>6</v>
      </c>
      <c r="C9" s="23" t="s">
        <v>53</v>
      </c>
      <c r="D9" s="24">
        <v>5561</v>
      </c>
      <c r="E9" s="24">
        <v>15336956288.190001</v>
      </c>
      <c r="F9" s="30">
        <v>221277</v>
      </c>
    </row>
    <row r="10" spans="1:6" ht="19.5" customHeight="1" x14ac:dyDescent="0.2">
      <c r="A10" s="73" t="s">
        <v>13</v>
      </c>
      <c r="B10" s="74"/>
      <c r="C10" s="74"/>
      <c r="D10" s="9">
        <f>SUM(D4:D9)</f>
        <v>7250</v>
      </c>
      <c r="E10" s="9">
        <f>SUM(E4:E9)</f>
        <v>16173613800.960001</v>
      </c>
      <c r="F10" s="8">
        <f>SUM(F4:F9)</f>
        <v>235260</v>
      </c>
    </row>
    <row r="11" spans="1:6" ht="19.5" x14ac:dyDescent="0.2">
      <c r="A11" s="97" t="s">
        <v>40</v>
      </c>
      <c r="B11" s="27" t="s">
        <v>15</v>
      </c>
      <c r="C11" s="27" t="s">
        <v>83</v>
      </c>
      <c r="D11" s="28">
        <v>6</v>
      </c>
      <c r="E11" s="28">
        <v>345649586.97000003</v>
      </c>
      <c r="F11" s="38">
        <v>1</v>
      </c>
    </row>
    <row r="12" spans="1:6" ht="19.5" x14ac:dyDescent="0.2">
      <c r="A12" s="97"/>
      <c r="B12" s="23" t="s">
        <v>15</v>
      </c>
      <c r="C12" s="23" t="s">
        <v>97</v>
      </c>
      <c r="D12" s="24">
        <v>1</v>
      </c>
      <c r="E12" s="24">
        <v>1372719.93</v>
      </c>
      <c r="F12" s="30">
        <v>0</v>
      </c>
    </row>
    <row r="13" spans="1:6" ht="19.5" x14ac:dyDescent="0.2">
      <c r="A13" s="97"/>
      <c r="B13" s="23" t="s">
        <v>15</v>
      </c>
      <c r="C13" s="23" t="s">
        <v>91</v>
      </c>
      <c r="D13" s="24">
        <v>1</v>
      </c>
      <c r="E13" s="24">
        <v>50208991.899999999</v>
      </c>
      <c r="F13" s="30">
        <v>0</v>
      </c>
    </row>
    <row r="14" spans="1:6" ht="29.25" x14ac:dyDescent="0.2">
      <c r="A14" s="97"/>
      <c r="B14" s="23" t="s">
        <v>39</v>
      </c>
      <c r="C14" s="23" t="s">
        <v>63</v>
      </c>
      <c r="D14" s="24">
        <v>2</v>
      </c>
      <c r="E14" s="24">
        <v>151282195</v>
      </c>
      <c r="F14" s="30">
        <v>0</v>
      </c>
    </row>
    <row r="15" spans="1:6" ht="19.5" x14ac:dyDescent="0.2">
      <c r="A15" s="97"/>
      <c r="B15" s="23" t="s">
        <v>15</v>
      </c>
      <c r="C15" s="23" t="s">
        <v>63</v>
      </c>
      <c r="D15" s="24">
        <v>58</v>
      </c>
      <c r="E15" s="24">
        <v>813018310.25999999</v>
      </c>
      <c r="F15" s="30">
        <v>3</v>
      </c>
    </row>
    <row r="16" spans="1:6" ht="19.5" x14ac:dyDescent="0.2">
      <c r="A16" s="97"/>
      <c r="B16" s="23" t="s">
        <v>21</v>
      </c>
      <c r="C16" s="23" t="s">
        <v>73</v>
      </c>
      <c r="D16" s="24">
        <v>1</v>
      </c>
      <c r="E16" s="24">
        <v>104709152.2</v>
      </c>
      <c r="F16" s="30">
        <v>0</v>
      </c>
    </row>
    <row r="17" spans="1:6" ht="19.5" x14ac:dyDescent="0.2">
      <c r="A17" s="97"/>
      <c r="B17" s="23" t="s">
        <v>15</v>
      </c>
      <c r="C17" s="23" t="s">
        <v>64</v>
      </c>
      <c r="D17" s="24">
        <v>58</v>
      </c>
      <c r="E17" s="24">
        <v>748181090.91999996</v>
      </c>
      <c r="F17" s="30">
        <v>0</v>
      </c>
    </row>
    <row r="18" spans="1:6" ht="19.5" x14ac:dyDescent="0.2">
      <c r="A18" s="97"/>
      <c r="B18" s="23" t="s">
        <v>15</v>
      </c>
      <c r="C18" s="23" t="s">
        <v>84</v>
      </c>
      <c r="D18" s="24">
        <v>40</v>
      </c>
      <c r="E18" s="24">
        <v>23087136.510000002</v>
      </c>
      <c r="F18" s="30">
        <v>0</v>
      </c>
    </row>
    <row r="19" spans="1:6" ht="19.5" customHeight="1" x14ac:dyDescent="0.2">
      <c r="A19" s="67" t="s">
        <v>22</v>
      </c>
      <c r="B19" s="68"/>
      <c r="C19" s="68"/>
      <c r="D19" s="10">
        <f>SUM(D11:D18)</f>
        <v>167</v>
      </c>
      <c r="E19" s="10">
        <f>SUM(E11:E18)</f>
        <v>2237509183.6900001</v>
      </c>
      <c r="F19" s="11">
        <f>SUM(F11:F18)</f>
        <v>4</v>
      </c>
    </row>
    <row r="20" spans="1:6" ht="39.75" customHeight="1" x14ac:dyDescent="0.2">
      <c r="A20" s="40" t="s">
        <v>103</v>
      </c>
      <c r="B20" s="25" t="s">
        <v>32</v>
      </c>
      <c r="C20" s="25" t="s">
        <v>65</v>
      </c>
      <c r="D20" s="26">
        <v>151</v>
      </c>
      <c r="E20" s="26">
        <v>1935105290.7</v>
      </c>
      <c r="F20" s="31">
        <v>5</v>
      </c>
    </row>
    <row r="21" spans="1:6" ht="19.5" customHeight="1" x14ac:dyDescent="0.2">
      <c r="A21" s="83" t="s">
        <v>104</v>
      </c>
      <c r="B21" s="84"/>
      <c r="C21" s="84"/>
      <c r="D21" s="13">
        <f>SUM(D20:D20)</f>
        <v>151</v>
      </c>
      <c r="E21" s="13">
        <f>SUM(E20:E20)</f>
        <v>1935105290.7</v>
      </c>
      <c r="F21" s="14">
        <f>SUM(F20:F20)</f>
        <v>5</v>
      </c>
    </row>
    <row r="22" spans="1:6" ht="19.5" customHeight="1" x14ac:dyDescent="0.2">
      <c r="A22" s="79" t="s">
        <v>23</v>
      </c>
      <c r="B22" s="79"/>
      <c r="C22" s="80"/>
      <c r="D22" s="15">
        <f>D10+D19+D21</f>
        <v>7568</v>
      </c>
      <c r="E22" s="15">
        <f>E10+E19+E21</f>
        <v>20346228275.350002</v>
      </c>
      <c r="F22" s="15">
        <f>F10+F19+F21</f>
        <v>235269</v>
      </c>
    </row>
    <row r="23" spans="1:6" x14ac:dyDescent="0.2">
      <c r="A23" s="6" t="s">
        <v>93</v>
      </c>
      <c r="D23" s="36"/>
      <c r="E23" s="36"/>
      <c r="F23" s="36"/>
    </row>
    <row r="24" spans="1:6" x14ac:dyDescent="0.2">
      <c r="A24" s="6" t="s">
        <v>14</v>
      </c>
    </row>
  </sheetData>
  <mergeCells count="8">
    <mergeCell ref="A21:C21"/>
    <mergeCell ref="A22:C22"/>
    <mergeCell ref="A1:F1"/>
    <mergeCell ref="A2:F2"/>
    <mergeCell ref="A4:A9"/>
    <mergeCell ref="A10:C10"/>
    <mergeCell ref="A11:A18"/>
    <mergeCell ref="A19:C19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9"/>
    <pageSetUpPr fitToPage="1"/>
  </sheetPr>
  <dimension ref="A1:F24"/>
  <sheetViews>
    <sheetView showGridLines="0" workbookViewId="0">
      <selection activeCell="B28" sqref="B28"/>
    </sheetView>
  </sheetViews>
  <sheetFormatPr defaultRowHeight="12.75" x14ac:dyDescent="0.2"/>
  <cols>
    <col min="1" max="1" width="13.7109375" style="34" customWidth="1"/>
    <col min="2" max="2" width="18" style="35" customWidth="1"/>
    <col min="3" max="3" width="23" style="35" customWidth="1"/>
    <col min="4" max="4" width="13.7109375" style="35" customWidth="1"/>
    <col min="5" max="5" width="14.7109375" style="35" customWidth="1"/>
    <col min="6" max="6" width="13.7109375" style="35" customWidth="1"/>
    <col min="7" max="16384" width="9.140625" style="4"/>
  </cols>
  <sheetData>
    <row r="1" spans="1:6" s="3" customFormat="1" ht="15" customHeight="1" x14ac:dyDescent="0.2">
      <c r="A1" s="69" t="s">
        <v>47</v>
      </c>
      <c r="B1" s="69"/>
      <c r="C1" s="69"/>
      <c r="D1" s="69"/>
      <c r="E1" s="69"/>
      <c r="F1" s="69"/>
    </row>
    <row r="2" spans="1:6" s="3" customFormat="1" ht="15" customHeight="1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ht="19.5" x14ac:dyDescent="0.2">
      <c r="A4" s="95" t="s">
        <v>41</v>
      </c>
      <c r="B4" s="23" t="s">
        <v>7</v>
      </c>
      <c r="C4" s="23" t="s">
        <v>54</v>
      </c>
      <c r="D4" s="24">
        <v>1</v>
      </c>
      <c r="E4" s="24">
        <v>2939276.73</v>
      </c>
      <c r="F4" s="30">
        <v>100</v>
      </c>
    </row>
    <row r="5" spans="1:6" ht="19.5" x14ac:dyDescent="0.2">
      <c r="A5" s="96"/>
      <c r="B5" s="23" t="s">
        <v>6</v>
      </c>
      <c r="C5" s="23" t="s">
        <v>52</v>
      </c>
      <c r="D5" s="24">
        <v>1174</v>
      </c>
      <c r="E5" s="24">
        <v>173043808.58000001</v>
      </c>
      <c r="F5" s="30">
        <v>2629</v>
      </c>
    </row>
    <row r="6" spans="1:6" ht="19.5" x14ac:dyDescent="0.2">
      <c r="A6" s="96"/>
      <c r="B6" s="23" t="s">
        <v>8</v>
      </c>
      <c r="C6" s="23" t="s">
        <v>54</v>
      </c>
      <c r="D6" s="24">
        <v>12</v>
      </c>
      <c r="E6" s="24">
        <v>1949072.12</v>
      </c>
      <c r="F6" s="30">
        <v>40</v>
      </c>
    </row>
    <row r="7" spans="1:6" ht="19.5" x14ac:dyDescent="0.2">
      <c r="A7" s="96"/>
      <c r="B7" s="23" t="s">
        <v>11</v>
      </c>
      <c r="C7" s="23" t="s">
        <v>82</v>
      </c>
      <c r="D7" s="24">
        <v>2</v>
      </c>
      <c r="E7" s="24">
        <v>10222329.09</v>
      </c>
      <c r="F7" s="30">
        <v>543</v>
      </c>
    </row>
    <row r="8" spans="1:6" ht="18" customHeight="1" x14ac:dyDescent="0.2">
      <c r="A8" s="96"/>
      <c r="B8" s="23" t="s">
        <v>6</v>
      </c>
      <c r="C8" s="23" t="s">
        <v>53</v>
      </c>
      <c r="D8" s="24">
        <v>4855</v>
      </c>
      <c r="E8" s="24">
        <v>13045427537.209999</v>
      </c>
      <c r="F8" s="30">
        <v>188347</v>
      </c>
    </row>
    <row r="9" spans="1:6" ht="23.25" customHeight="1" x14ac:dyDescent="0.2">
      <c r="A9" s="96"/>
      <c r="B9" s="23" t="s">
        <v>8</v>
      </c>
      <c r="C9" s="23" t="s">
        <v>53</v>
      </c>
      <c r="D9" s="24">
        <v>20</v>
      </c>
      <c r="E9" s="24">
        <v>8009307.2999999998</v>
      </c>
      <c r="F9" s="30">
        <v>224</v>
      </c>
    </row>
    <row r="10" spans="1:6" ht="19.5" customHeight="1" x14ac:dyDescent="0.2">
      <c r="A10" s="73" t="s">
        <v>13</v>
      </c>
      <c r="B10" s="74"/>
      <c r="C10" s="74"/>
      <c r="D10" s="9">
        <f>SUM(D4:D9)</f>
        <v>6064</v>
      </c>
      <c r="E10" s="9">
        <f>SUM(E4:E9)</f>
        <v>13241591331.029999</v>
      </c>
      <c r="F10" s="8">
        <f>SUM(F4:F9)</f>
        <v>191883</v>
      </c>
    </row>
    <row r="11" spans="1:6" ht="19.5" x14ac:dyDescent="0.2">
      <c r="A11" s="97" t="s">
        <v>40</v>
      </c>
      <c r="B11" s="27" t="s">
        <v>21</v>
      </c>
      <c r="C11" s="27" t="s">
        <v>64</v>
      </c>
      <c r="D11" s="28">
        <v>2</v>
      </c>
      <c r="E11" s="28">
        <v>341509679</v>
      </c>
      <c r="F11" s="38">
        <v>0</v>
      </c>
    </row>
    <row r="12" spans="1:6" ht="19.5" x14ac:dyDescent="0.2">
      <c r="A12" s="97"/>
      <c r="B12" s="23" t="s">
        <v>15</v>
      </c>
      <c r="C12" s="23" t="s">
        <v>64</v>
      </c>
      <c r="D12" s="24">
        <v>5</v>
      </c>
      <c r="E12" s="24">
        <v>252271233.66999999</v>
      </c>
      <c r="F12" s="30">
        <v>0</v>
      </c>
    </row>
    <row r="13" spans="1:6" ht="19.5" x14ac:dyDescent="0.2">
      <c r="A13" s="97"/>
      <c r="B13" s="23" t="s">
        <v>21</v>
      </c>
      <c r="C13" s="23" t="s">
        <v>62</v>
      </c>
      <c r="D13" s="24">
        <v>1</v>
      </c>
      <c r="E13" s="24">
        <v>6480000</v>
      </c>
      <c r="F13" s="30">
        <v>0</v>
      </c>
    </row>
    <row r="14" spans="1:6" ht="19.5" x14ac:dyDescent="0.2">
      <c r="A14" s="97"/>
      <c r="B14" s="23" t="s">
        <v>15</v>
      </c>
      <c r="C14" s="23" t="s">
        <v>83</v>
      </c>
      <c r="D14" s="24">
        <v>4</v>
      </c>
      <c r="E14" s="24">
        <v>206888163.56999999</v>
      </c>
      <c r="F14" s="30">
        <v>0</v>
      </c>
    </row>
    <row r="15" spans="1:6" ht="19.5" x14ac:dyDescent="0.2">
      <c r="A15" s="97"/>
      <c r="B15" s="23" t="s">
        <v>15</v>
      </c>
      <c r="C15" s="23" t="s">
        <v>84</v>
      </c>
      <c r="D15" s="24">
        <v>3</v>
      </c>
      <c r="E15" s="24">
        <v>2947675</v>
      </c>
      <c r="F15" s="30">
        <v>0</v>
      </c>
    </row>
    <row r="16" spans="1:6" ht="19.5" x14ac:dyDescent="0.2">
      <c r="A16" s="97"/>
      <c r="B16" s="23" t="s">
        <v>15</v>
      </c>
      <c r="C16" s="23" t="s">
        <v>63</v>
      </c>
      <c r="D16" s="24">
        <v>6</v>
      </c>
      <c r="E16" s="24">
        <v>112017050.16</v>
      </c>
      <c r="F16" s="30">
        <v>0</v>
      </c>
    </row>
    <row r="17" spans="1:6" ht="19.5" x14ac:dyDescent="0.2">
      <c r="A17" s="97"/>
      <c r="B17" s="23" t="s">
        <v>21</v>
      </c>
      <c r="C17" s="23" t="s">
        <v>73</v>
      </c>
      <c r="D17" s="24">
        <v>1</v>
      </c>
      <c r="E17" s="24">
        <v>17051200.289999999</v>
      </c>
      <c r="F17" s="30">
        <v>0</v>
      </c>
    </row>
    <row r="18" spans="1:6" ht="19.5" customHeight="1" x14ac:dyDescent="0.2">
      <c r="A18" s="67" t="s">
        <v>22</v>
      </c>
      <c r="B18" s="68"/>
      <c r="C18" s="68"/>
      <c r="D18" s="10">
        <f>SUM(D11:D17)</f>
        <v>22</v>
      </c>
      <c r="E18" s="10">
        <f>SUM(E11:E17)</f>
        <v>939165001.68999994</v>
      </c>
      <c r="F18" s="11">
        <f>SUM(F11:F17)</f>
        <v>0</v>
      </c>
    </row>
    <row r="19" spans="1:6" ht="19.5" customHeight="1" x14ac:dyDescent="0.2">
      <c r="A19" s="95" t="s">
        <v>103</v>
      </c>
      <c r="B19" s="25" t="s">
        <v>19</v>
      </c>
      <c r="C19" s="25" t="s">
        <v>65</v>
      </c>
      <c r="D19" s="26">
        <v>1</v>
      </c>
      <c r="E19" s="26">
        <v>5162300</v>
      </c>
      <c r="F19" s="31">
        <v>0</v>
      </c>
    </row>
    <row r="20" spans="1:6" ht="19.5" x14ac:dyDescent="0.2">
      <c r="A20" s="98"/>
      <c r="B20" s="25" t="s">
        <v>32</v>
      </c>
      <c r="C20" s="25" t="s">
        <v>65</v>
      </c>
      <c r="D20" s="26">
        <v>33</v>
      </c>
      <c r="E20" s="26">
        <v>1310760515.27</v>
      </c>
      <c r="F20" s="31">
        <v>0</v>
      </c>
    </row>
    <row r="21" spans="1:6" ht="19.5" customHeight="1" x14ac:dyDescent="0.2">
      <c r="A21" s="83" t="s">
        <v>104</v>
      </c>
      <c r="B21" s="84"/>
      <c r="C21" s="84"/>
      <c r="D21" s="13">
        <f>SUM(D19:D20)</f>
        <v>34</v>
      </c>
      <c r="E21" s="13">
        <f>SUM(E19:E20)</f>
        <v>1315922815.27</v>
      </c>
      <c r="F21" s="14">
        <f>SUM(F19:F20)</f>
        <v>0</v>
      </c>
    </row>
    <row r="22" spans="1:6" ht="19.5" customHeight="1" x14ac:dyDescent="0.2">
      <c r="A22" s="79" t="s">
        <v>23</v>
      </c>
      <c r="B22" s="79"/>
      <c r="C22" s="80"/>
      <c r="D22" s="15">
        <f>D10+D18+D21</f>
        <v>6120</v>
      </c>
      <c r="E22" s="15">
        <f>E10+E18+E21</f>
        <v>15496679147.99</v>
      </c>
      <c r="F22" s="16">
        <f>F10+F18+F21</f>
        <v>191883</v>
      </c>
    </row>
    <row r="23" spans="1:6" x14ac:dyDescent="0.2">
      <c r="A23" s="6" t="s">
        <v>93</v>
      </c>
      <c r="D23" s="36"/>
      <c r="E23" s="36"/>
      <c r="F23" s="36"/>
    </row>
    <row r="24" spans="1:6" x14ac:dyDescent="0.2">
      <c r="A24" s="6" t="s">
        <v>14</v>
      </c>
    </row>
  </sheetData>
  <mergeCells count="9">
    <mergeCell ref="A18:C18"/>
    <mergeCell ref="A22:C22"/>
    <mergeCell ref="A10:C10"/>
    <mergeCell ref="A1:F1"/>
    <mergeCell ref="A2:F2"/>
    <mergeCell ref="A11:A17"/>
    <mergeCell ref="A4:A9"/>
    <mergeCell ref="A21:C21"/>
    <mergeCell ref="A19:A20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3"/>
    <pageSetUpPr fitToPage="1"/>
  </sheetPr>
  <dimension ref="A1:F26"/>
  <sheetViews>
    <sheetView showGridLines="0" workbookViewId="0">
      <selection activeCell="B31" sqref="B31"/>
    </sheetView>
  </sheetViews>
  <sheetFormatPr defaultRowHeight="12.75" x14ac:dyDescent="0.2"/>
  <cols>
    <col min="1" max="1" width="13.7109375" style="34" customWidth="1"/>
    <col min="2" max="2" width="18" style="35" customWidth="1"/>
    <col min="3" max="3" width="23" style="35" customWidth="1"/>
    <col min="4" max="4" width="13.7109375" style="35" customWidth="1"/>
    <col min="5" max="5" width="14.7109375" style="35" customWidth="1"/>
    <col min="6" max="6" width="13.7109375" style="35" customWidth="1"/>
    <col min="7" max="16384" width="9.140625" style="4"/>
  </cols>
  <sheetData>
    <row r="1" spans="1:6" s="3" customFormat="1" ht="15" customHeight="1" x14ac:dyDescent="0.2">
      <c r="A1" s="69" t="s">
        <v>46</v>
      </c>
      <c r="B1" s="69"/>
      <c r="C1" s="69"/>
      <c r="D1" s="69"/>
      <c r="E1" s="69"/>
      <c r="F1" s="69"/>
    </row>
    <row r="2" spans="1:6" s="3" customFormat="1" ht="15" customHeight="1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ht="19.5" x14ac:dyDescent="0.2">
      <c r="A4" s="95" t="s">
        <v>41</v>
      </c>
      <c r="B4" s="23" t="s">
        <v>11</v>
      </c>
      <c r="C4" s="23" t="s">
        <v>94</v>
      </c>
      <c r="D4" s="24">
        <v>3</v>
      </c>
      <c r="E4" s="24">
        <v>61730697.359999999</v>
      </c>
      <c r="F4" s="30">
        <v>5042</v>
      </c>
    </row>
    <row r="5" spans="1:6" x14ac:dyDescent="0.2">
      <c r="A5" s="96"/>
      <c r="B5" s="23" t="s">
        <v>6</v>
      </c>
      <c r="C5" s="23" t="s">
        <v>53</v>
      </c>
      <c r="D5" s="24">
        <v>3458</v>
      </c>
      <c r="E5" s="24">
        <v>8967758960.4899998</v>
      </c>
      <c r="F5" s="30">
        <v>145536</v>
      </c>
    </row>
    <row r="6" spans="1:6" ht="19.5" x14ac:dyDescent="0.2">
      <c r="A6" s="96"/>
      <c r="B6" s="23" t="s">
        <v>11</v>
      </c>
      <c r="C6" s="23" t="s">
        <v>62</v>
      </c>
      <c r="D6" s="24">
        <v>3</v>
      </c>
      <c r="E6" s="24">
        <v>11369802.49</v>
      </c>
      <c r="F6" s="30">
        <v>1</v>
      </c>
    </row>
    <row r="7" spans="1:6" ht="19.5" x14ac:dyDescent="0.2">
      <c r="A7" s="96"/>
      <c r="B7" s="23" t="s">
        <v>8</v>
      </c>
      <c r="C7" s="23" t="s">
        <v>53</v>
      </c>
      <c r="D7" s="24">
        <v>221</v>
      </c>
      <c r="E7" s="24">
        <v>166023941.19999999</v>
      </c>
      <c r="F7" s="30">
        <v>3157</v>
      </c>
    </row>
    <row r="8" spans="1:6" ht="18" customHeight="1" x14ac:dyDescent="0.2">
      <c r="A8" s="96"/>
      <c r="B8" s="23" t="s">
        <v>11</v>
      </c>
      <c r="C8" s="23" t="s">
        <v>82</v>
      </c>
      <c r="D8" s="24">
        <v>23</v>
      </c>
      <c r="E8" s="24">
        <v>806563867.84000003</v>
      </c>
      <c r="F8" s="30">
        <v>11631</v>
      </c>
    </row>
    <row r="9" spans="1:6" ht="18" customHeight="1" x14ac:dyDescent="0.2">
      <c r="A9" s="96"/>
      <c r="B9" s="23" t="s">
        <v>7</v>
      </c>
      <c r="C9" s="23" t="s">
        <v>54</v>
      </c>
      <c r="D9" s="24">
        <v>7</v>
      </c>
      <c r="E9" s="24">
        <v>3610453.6</v>
      </c>
      <c r="F9" s="30">
        <v>147</v>
      </c>
    </row>
    <row r="10" spans="1:6" ht="18" customHeight="1" x14ac:dyDescent="0.2">
      <c r="A10" s="96"/>
      <c r="B10" s="23" t="s">
        <v>6</v>
      </c>
      <c r="C10" s="23" t="s">
        <v>52</v>
      </c>
      <c r="D10" s="24">
        <v>819</v>
      </c>
      <c r="E10" s="24">
        <v>115858497.16</v>
      </c>
      <c r="F10" s="30">
        <v>1899</v>
      </c>
    </row>
    <row r="11" spans="1:6" ht="18" customHeight="1" x14ac:dyDescent="0.2">
      <c r="A11" s="96"/>
      <c r="B11" s="23" t="s">
        <v>8</v>
      </c>
      <c r="C11" s="23" t="s">
        <v>54</v>
      </c>
      <c r="D11" s="24">
        <v>120</v>
      </c>
      <c r="E11" s="24">
        <v>26496610.559999999</v>
      </c>
      <c r="F11" s="30">
        <v>507</v>
      </c>
    </row>
    <row r="12" spans="1:6" ht="19.5" customHeight="1" x14ac:dyDescent="0.2">
      <c r="A12" s="73" t="s">
        <v>13</v>
      </c>
      <c r="B12" s="74"/>
      <c r="C12" s="74"/>
      <c r="D12" s="9">
        <f>SUM(D4:D11)</f>
        <v>4654</v>
      </c>
      <c r="E12" s="9">
        <f>SUM(E4:E11)</f>
        <v>10159412830.700001</v>
      </c>
      <c r="F12" s="8">
        <f>SUM(F4:F11)</f>
        <v>167920</v>
      </c>
    </row>
    <row r="13" spans="1:6" ht="19.5" x14ac:dyDescent="0.2">
      <c r="A13" s="97" t="s">
        <v>40</v>
      </c>
      <c r="B13" s="27" t="s">
        <v>15</v>
      </c>
      <c r="C13" s="27" t="s">
        <v>63</v>
      </c>
      <c r="D13" s="28">
        <v>14</v>
      </c>
      <c r="E13" s="28">
        <v>485272913.91000003</v>
      </c>
      <c r="F13" s="38">
        <v>0</v>
      </c>
    </row>
    <row r="14" spans="1:6" ht="19.5" x14ac:dyDescent="0.2">
      <c r="A14" s="97"/>
      <c r="B14" s="23" t="s">
        <v>21</v>
      </c>
      <c r="C14" s="23" t="s">
        <v>63</v>
      </c>
      <c r="D14" s="24">
        <v>1</v>
      </c>
      <c r="E14" s="24">
        <v>10048000</v>
      </c>
      <c r="F14" s="30">
        <v>1</v>
      </c>
    </row>
    <row r="15" spans="1:6" ht="19.5" x14ac:dyDescent="0.2">
      <c r="A15" s="97"/>
      <c r="B15" s="23" t="s">
        <v>15</v>
      </c>
      <c r="C15" s="23" t="s">
        <v>83</v>
      </c>
      <c r="D15" s="24">
        <v>44</v>
      </c>
      <c r="E15" s="24">
        <v>1134348487.53</v>
      </c>
      <c r="F15" s="30">
        <v>144</v>
      </c>
    </row>
    <row r="16" spans="1:6" ht="19.5" x14ac:dyDescent="0.2">
      <c r="A16" s="97"/>
      <c r="B16" s="23" t="s">
        <v>15</v>
      </c>
      <c r="C16" s="23" t="s">
        <v>64</v>
      </c>
      <c r="D16" s="24">
        <v>24</v>
      </c>
      <c r="E16" s="24">
        <v>1085973214.0699999</v>
      </c>
      <c r="F16" s="30">
        <v>0</v>
      </c>
    </row>
    <row r="17" spans="1:6" ht="19.5" x14ac:dyDescent="0.2">
      <c r="A17" s="97"/>
      <c r="B17" s="23" t="s">
        <v>21</v>
      </c>
      <c r="C17" s="23" t="s">
        <v>64</v>
      </c>
      <c r="D17" s="24">
        <v>2</v>
      </c>
      <c r="E17" s="24">
        <v>49267162.859999999</v>
      </c>
      <c r="F17" s="30">
        <v>1</v>
      </c>
    </row>
    <row r="18" spans="1:6" ht="19.5" x14ac:dyDescent="0.2">
      <c r="A18" s="97"/>
      <c r="B18" s="23" t="s">
        <v>21</v>
      </c>
      <c r="C18" s="23" t="s">
        <v>62</v>
      </c>
      <c r="D18" s="24">
        <v>1</v>
      </c>
      <c r="E18" s="24">
        <v>10076400</v>
      </c>
      <c r="F18" s="30">
        <v>1</v>
      </c>
    </row>
    <row r="19" spans="1:6" ht="29.25" x14ac:dyDescent="0.2">
      <c r="A19" s="97"/>
      <c r="B19" s="23" t="s">
        <v>39</v>
      </c>
      <c r="C19" s="23" t="s">
        <v>64</v>
      </c>
      <c r="D19" s="24">
        <v>1</v>
      </c>
      <c r="E19" s="24">
        <v>105958196.15000001</v>
      </c>
      <c r="F19" s="30">
        <v>0</v>
      </c>
    </row>
    <row r="20" spans="1:6" ht="19.5" customHeight="1" x14ac:dyDescent="0.2">
      <c r="A20" s="67" t="s">
        <v>22</v>
      </c>
      <c r="B20" s="68"/>
      <c r="C20" s="68"/>
      <c r="D20" s="10">
        <f>SUM(D13:D19)</f>
        <v>87</v>
      </c>
      <c r="E20" s="10">
        <f>SUM(E13:E19)</f>
        <v>2880944374.5200005</v>
      </c>
      <c r="F20" s="11">
        <f>SUM(F13:F19)</f>
        <v>147</v>
      </c>
    </row>
    <row r="21" spans="1:6" ht="19.5" customHeight="1" x14ac:dyDescent="0.2">
      <c r="A21" s="95" t="s">
        <v>103</v>
      </c>
      <c r="B21" s="25" t="s">
        <v>32</v>
      </c>
      <c r="C21" s="25" t="s">
        <v>65</v>
      </c>
      <c r="D21" s="26">
        <v>32</v>
      </c>
      <c r="E21" s="26">
        <v>2926251756.79</v>
      </c>
      <c r="F21" s="31">
        <v>0</v>
      </c>
    </row>
    <row r="22" spans="1:6" ht="19.5" x14ac:dyDescent="0.2">
      <c r="A22" s="98"/>
      <c r="B22" s="25" t="s">
        <v>19</v>
      </c>
      <c r="C22" s="25" t="s">
        <v>65</v>
      </c>
      <c r="D22" s="26">
        <v>1</v>
      </c>
      <c r="E22" s="26">
        <v>240000000</v>
      </c>
      <c r="F22" s="31">
        <v>0</v>
      </c>
    </row>
    <row r="23" spans="1:6" ht="19.5" customHeight="1" x14ac:dyDescent="0.2">
      <c r="A23" s="83" t="s">
        <v>104</v>
      </c>
      <c r="B23" s="84"/>
      <c r="C23" s="84"/>
      <c r="D23" s="13">
        <f>SUM(D21:D22)</f>
        <v>33</v>
      </c>
      <c r="E23" s="13">
        <f>SUM(E21:E22)</f>
        <v>3166251756.79</v>
      </c>
      <c r="F23" s="14">
        <f>SUM(F21:F22)</f>
        <v>0</v>
      </c>
    </row>
    <row r="24" spans="1:6" ht="19.5" customHeight="1" x14ac:dyDescent="0.2">
      <c r="A24" s="79" t="s">
        <v>23</v>
      </c>
      <c r="B24" s="79"/>
      <c r="C24" s="80"/>
      <c r="D24" s="15">
        <f>D12+D20+D23</f>
        <v>4774</v>
      </c>
      <c r="E24" s="15">
        <f>E12+E20+E23</f>
        <v>16206608962.010002</v>
      </c>
      <c r="F24" s="16">
        <f>F12+F20+F23</f>
        <v>168067</v>
      </c>
    </row>
    <row r="25" spans="1:6" x14ac:dyDescent="0.2">
      <c r="A25" s="6" t="s">
        <v>93</v>
      </c>
      <c r="D25" s="36"/>
      <c r="E25" s="36"/>
      <c r="F25" s="36"/>
    </row>
    <row r="26" spans="1:6" x14ac:dyDescent="0.2">
      <c r="A26" s="6" t="s">
        <v>14</v>
      </c>
    </row>
  </sheetData>
  <mergeCells count="9">
    <mergeCell ref="A20:C20"/>
    <mergeCell ref="A24:C24"/>
    <mergeCell ref="A12:C12"/>
    <mergeCell ref="A1:F1"/>
    <mergeCell ref="A2:F2"/>
    <mergeCell ref="A13:A19"/>
    <mergeCell ref="A4:A11"/>
    <mergeCell ref="A23:C23"/>
    <mergeCell ref="A21:A22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5"/>
    <pageSetUpPr fitToPage="1"/>
  </sheetPr>
  <dimension ref="A1:F22"/>
  <sheetViews>
    <sheetView showGridLines="0" workbookViewId="0">
      <selection activeCell="B25" sqref="B25"/>
    </sheetView>
  </sheetViews>
  <sheetFormatPr defaultRowHeight="12.75" x14ac:dyDescent="0.2"/>
  <cols>
    <col min="1" max="1" width="13.7109375" style="34" customWidth="1"/>
    <col min="2" max="2" width="18" style="35" customWidth="1"/>
    <col min="3" max="3" width="23" style="35" customWidth="1"/>
    <col min="4" max="4" width="13.7109375" style="35" customWidth="1"/>
    <col min="5" max="5" width="14.7109375" style="35" customWidth="1"/>
    <col min="6" max="6" width="13.7109375" style="35" customWidth="1"/>
    <col min="7" max="16384" width="9.140625" style="4"/>
  </cols>
  <sheetData>
    <row r="1" spans="1:6" s="3" customFormat="1" ht="15" customHeight="1" x14ac:dyDescent="0.2">
      <c r="A1" s="69" t="s">
        <v>45</v>
      </c>
      <c r="B1" s="69"/>
      <c r="C1" s="69"/>
      <c r="D1" s="69"/>
      <c r="E1" s="69"/>
      <c r="F1" s="69"/>
    </row>
    <row r="2" spans="1:6" s="3" customFormat="1" ht="15" customHeight="1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ht="29.25" x14ac:dyDescent="0.2">
      <c r="A4" s="29" t="s">
        <v>4</v>
      </c>
      <c r="B4" s="23" t="s">
        <v>5</v>
      </c>
      <c r="C4" s="23" t="s">
        <v>86</v>
      </c>
      <c r="D4" s="24">
        <v>3</v>
      </c>
      <c r="E4" s="24">
        <v>28072000</v>
      </c>
      <c r="F4" s="30">
        <v>776</v>
      </c>
    </row>
    <row r="5" spans="1:6" ht="19.5" x14ac:dyDescent="0.2">
      <c r="A5" s="99" t="s">
        <v>41</v>
      </c>
      <c r="B5" s="23" t="s">
        <v>11</v>
      </c>
      <c r="C5" s="23" t="s">
        <v>94</v>
      </c>
      <c r="D5" s="24">
        <v>10</v>
      </c>
      <c r="E5" s="24">
        <v>65232914.409999996</v>
      </c>
      <c r="F5" s="30">
        <v>5388</v>
      </c>
    </row>
    <row r="6" spans="1:6" ht="19.5" x14ac:dyDescent="0.2">
      <c r="A6" s="97"/>
      <c r="B6" s="23" t="s">
        <v>8</v>
      </c>
      <c r="C6" s="23" t="s">
        <v>53</v>
      </c>
      <c r="D6" s="24">
        <v>1149</v>
      </c>
      <c r="E6" s="24">
        <v>798520359.15999997</v>
      </c>
      <c r="F6" s="30">
        <v>16537</v>
      </c>
    </row>
    <row r="7" spans="1:6" ht="19.5" x14ac:dyDescent="0.2">
      <c r="A7" s="97"/>
      <c r="B7" s="23" t="s">
        <v>6</v>
      </c>
      <c r="C7" s="23" t="s">
        <v>52</v>
      </c>
      <c r="D7" s="24">
        <v>405</v>
      </c>
      <c r="E7" s="24">
        <v>229636138.25999999</v>
      </c>
      <c r="F7" s="30">
        <v>4277</v>
      </c>
    </row>
    <row r="8" spans="1:6" ht="18" customHeight="1" x14ac:dyDescent="0.2">
      <c r="A8" s="97"/>
      <c r="B8" s="23" t="s">
        <v>6</v>
      </c>
      <c r="C8" s="23" t="s">
        <v>53</v>
      </c>
      <c r="D8" s="24">
        <v>956</v>
      </c>
      <c r="E8" s="24">
        <v>2078972586.72</v>
      </c>
      <c r="F8" s="30">
        <v>38097</v>
      </c>
    </row>
    <row r="9" spans="1:6" ht="18" customHeight="1" x14ac:dyDescent="0.2">
      <c r="A9" s="97"/>
      <c r="B9" s="23" t="s">
        <v>8</v>
      </c>
      <c r="C9" s="23" t="s">
        <v>54</v>
      </c>
      <c r="D9" s="24">
        <v>1059</v>
      </c>
      <c r="E9" s="24">
        <v>420282633.88999999</v>
      </c>
      <c r="F9" s="30">
        <v>8012</v>
      </c>
    </row>
    <row r="10" spans="1:6" ht="18" customHeight="1" x14ac:dyDescent="0.2">
      <c r="A10" s="97"/>
      <c r="B10" s="23" t="s">
        <v>7</v>
      </c>
      <c r="C10" s="23" t="s">
        <v>54</v>
      </c>
      <c r="D10" s="24">
        <v>19</v>
      </c>
      <c r="E10" s="24">
        <v>14892048.66</v>
      </c>
      <c r="F10" s="30">
        <v>618</v>
      </c>
    </row>
    <row r="11" spans="1:6" ht="18" customHeight="1" x14ac:dyDescent="0.2">
      <c r="A11" s="97"/>
      <c r="B11" s="23" t="s">
        <v>11</v>
      </c>
      <c r="C11" s="23" t="s">
        <v>82</v>
      </c>
      <c r="D11" s="24">
        <v>15</v>
      </c>
      <c r="E11" s="24">
        <v>801393155.78999996</v>
      </c>
      <c r="F11" s="30">
        <v>8743</v>
      </c>
    </row>
    <row r="12" spans="1:6" ht="19.5" customHeight="1" x14ac:dyDescent="0.2">
      <c r="A12" s="73" t="s">
        <v>13</v>
      </c>
      <c r="B12" s="74"/>
      <c r="C12" s="74"/>
      <c r="D12" s="9">
        <f>SUM(D4:D11)</f>
        <v>3616</v>
      </c>
      <c r="E12" s="9">
        <f>SUM(E4:E11)</f>
        <v>4437001836.8899994</v>
      </c>
      <c r="F12" s="8">
        <f>SUM(F4:F11)</f>
        <v>82448</v>
      </c>
    </row>
    <row r="13" spans="1:6" ht="19.5" x14ac:dyDescent="0.2">
      <c r="A13" s="97" t="s">
        <v>40</v>
      </c>
      <c r="B13" s="27" t="s">
        <v>15</v>
      </c>
      <c r="C13" s="27" t="s">
        <v>84</v>
      </c>
      <c r="D13" s="28">
        <v>16</v>
      </c>
      <c r="E13" s="28">
        <v>14953203.84</v>
      </c>
      <c r="F13" s="38">
        <v>1</v>
      </c>
    </row>
    <row r="14" spans="1:6" ht="19.5" x14ac:dyDescent="0.2">
      <c r="A14" s="97"/>
      <c r="B14" s="23" t="s">
        <v>15</v>
      </c>
      <c r="C14" s="23" t="s">
        <v>63</v>
      </c>
      <c r="D14" s="24">
        <v>40</v>
      </c>
      <c r="E14" s="24">
        <v>685910531.11000001</v>
      </c>
      <c r="F14" s="30">
        <v>0</v>
      </c>
    </row>
    <row r="15" spans="1:6" ht="19.5" x14ac:dyDescent="0.2">
      <c r="A15" s="97"/>
      <c r="B15" s="23" t="s">
        <v>15</v>
      </c>
      <c r="C15" s="23" t="s">
        <v>83</v>
      </c>
      <c r="D15" s="24">
        <v>22</v>
      </c>
      <c r="E15" s="24">
        <v>167787462.38999999</v>
      </c>
      <c r="F15" s="30">
        <v>0</v>
      </c>
    </row>
    <row r="16" spans="1:6" ht="19.5" x14ac:dyDescent="0.2">
      <c r="A16" s="97"/>
      <c r="B16" s="23" t="s">
        <v>15</v>
      </c>
      <c r="C16" s="23" t="s">
        <v>73</v>
      </c>
      <c r="D16" s="24">
        <v>13</v>
      </c>
      <c r="E16" s="24">
        <v>44968192.979999997</v>
      </c>
      <c r="F16" s="30">
        <v>2</v>
      </c>
    </row>
    <row r="17" spans="1:6" ht="19.5" x14ac:dyDescent="0.2">
      <c r="A17" s="97"/>
      <c r="B17" s="23" t="s">
        <v>15</v>
      </c>
      <c r="C17" s="23" t="s">
        <v>64</v>
      </c>
      <c r="D17" s="24">
        <v>21</v>
      </c>
      <c r="E17" s="24">
        <v>483375513.39999998</v>
      </c>
      <c r="F17" s="30">
        <v>0</v>
      </c>
    </row>
    <row r="18" spans="1:6" ht="19.5" x14ac:dyDescent="0.2">
      <c r="A18" s="97"/>
      <c r="B18" s="23" t="s">
        <v>15</v>
      </c>
      <c r="C18" s="23" t="s">
        <v>91</v>
      </c>
      <c r="D18" s="24">
        <v>3</v>
      </c>
      <c r="E18" s="24">
        <v>69502868.129999995</v>
      </c>
      <c r="F18" s="30">
        <v>0</v>
      </c>
    </row>
    <row r="19" spans="1:6" ht="19.5" customHeight="1" x14ac:dyDescent="0.2">
      <c r="A19" s="67" t="s">
        <v>22</v>
      </c>
      <c r="B19" s="68"/>
      <c r="C19" s="68"/>
      <c r="D19" s="10">
        <f>SUM(D13:D18)</f>
        <v>115</v>
      </c>
      <c r="E19" s="10">
        <f>SUM(E13:E18)</f>
        <v>1466497771.8499999</v>
      </c>
      <c r="F19" s="11">
        <f>SUM(F13:F18)</f>
        <v>3</v>
      </c>
    </row>
    <row r="20" spans="1:6" ht="19.5" customHeight="1" x14ac:dyDescent="0.2">
      <c r="A20" s="79" t="s">
        <v>23</v>
      </c>
      <c r="B20" s="79"/>
      <c r="C20" s="80"/>
      <c r="D20" s="15">
        <f>SUM(D19,D12)</f>
        <v>3731</v>
      </c>
      <c r="E20" s="15">
        <f>SUM(E19,E12)</f>
        <v>5903499608.7399998</v>
      </c>
      <c r="F20" s="16">
        <f>SUM(F19,F12)</f>
        <v>82451</v>
      </c>
    </row>
    <row r="21" spans="1:6" x14ac:dyDescent="0.2">
      <c r="A21" s="6" t="s">
        <v>93</v>
      </c>
      <c r="D21" s="36"/>
      <c r="E21" s="36"/>
      <c r="F21" s="36"/>
    </row>
    <row r="22" spans="1:6" x14ac:dyDescent="0.2">
      <c r="A22" s="6" t="s">
        <v>14</v>
      </c>
    </row>
  </sheetData>
  <mergeCells count="7">
    <mergeCell ref="A19:C19"/>
    <mergeCell ref="A20:C20"/>
    <mergeCell ref="A12:C12"/>
    <mergeCell ref="A1:F1"/>
    <mergeCell ref="A2:F2"/>
    <mergeCell ref="A13:A18"/>
    <mergeCell ref="A5:A11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8"/>
    <pageSetUpPr fitToPage="1"/>
  </sheetPr>
  <dimension ref="A1:F22"/>
  <sheetViews>
    <sheetView showGridLines="0" workbookViewId="0">
      <selection activeCell="C23" sqref="C23"/>
    </sheetView>
  </sheetViews>
  <sheetFormatPr defaultRowHeight="12.75" x14ac:dyDescent="0.2"/>
  <cols>
    <col min="1" max="1" width="13.7109375" style="34" customWidth="1"/>
    <col min="2" max="2" width="18" style="35" customWidth="1"/>
    <col min="3" max="3" width="23" style="35" customWidth="1"/>
    <col min="4" max="4" width="13.7109375" style="35" customWidth="1"/>
    <col min="5" max="5" width="14.7109375" style="35" customWidth="1"/>
    <col min="6" max="6" width="13.7109375" style="35" customWidth="1"/>
    <col min="7" max="16384" width="9.140625" style="4"/>
  </cols>
  <sheetData>
    <row r="1" spans="1:6" s="3" customFormat="1" ht="15" customHeight="1" x14ac:dyDescent="0.2">
      <c r="A1" s="69" t="s">
        <v>36</v>
      </c>
      <c r="B1" s="69"/>
      <c r="C1" s="69"/>
      <c r="D1" s="69"/>
      <c r="E1" s="69"/>
      <c r="F1" s="69"/>
    </row>
    <row r="2" spans="1:6" s="3" customFormat="1" ht="15" customHeight="1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ht="29.25" x14ac:dyDescent="0.2">
      <c r="A4" s="29" t="s">
        <v>4</v>
      </c>
      <c r="B4" s="23" t="s">
        <v>5</v>
      </c>
      <c r="C4" s="23" t="s">
        <v>86</v>
      </c>
      <c r="D4" s="24">
        <v>46</v>
      </c>
      <c r="E4" s="24">
        <v>332525944.86000001</v>
      </c>
      <c r="F4" s="30">
        <v>9554</v>
      </c>
    </row>
    <row r="5" spans="1:6" ht="19.5" x14ac:dyDescent="0.2">
      <c r="A5" s="99" t="s">
        <v>41</v>
      </c>
      <c r="B5" s="23" t="s">
        <v>11</v>
      </c>
      <c r="C5" s="23" t="s">
        <v>94</v>
      </c>
      <c r="D5" s="24">
        <v>34</v>
      </c>
      <c r="E5" s="24">
        <v>356100192.81999999</v>
      </c>
      <c r="F5" s="30">
        <v>14367</v>
      </c>
    </row>
    <row r="6" spans="1:6" ht="19.5" x14ac:dyDescent="0.2">
      <c r="A6" s="97"/>
      <c r="B6" s="23" t="s">
        <v>8</v>
      </c>
      <c r="C6" s="23" t="s">
        <v>54</v>
      </c>
      <c r="D6" s="24">
        <v>1337</v>
      </c>
      <c r="E6" s="24">
        <v>1023968700.02</v>
      </c>
      <c r="F6" s="30">
        <v>21496</v>
      </c>
    </row>
    <row r="7" spans="1:6" ht="19.5" x14ac:dyDescent="0.2">
      <c r="A7" s="97"/>
      <c r="B7" s="23" t="s">
        <v>11</v>
      </c>
      <c r="C7" s="23" t="s">
        <v>62</v>
      </c>
      <c r="D7" s="24">
        <v>1</v>
      </c>
      <c r="E7" s="24">
        <v>32787.980000000003</v>
      </c>
      <c r="F7" s="30">
        <v>0</v>
      </c>
    </row>
    <row r="8" spans="1:6" ht="18" customHeight="1" x14ac:dyDescent="0.2">
      <c r="A8" s="97"/>
      <c r="B8" s="23" t="s">
        <v>7</v>
      </c>
      <c r="C8" s="23" t="s">
        <v>54</v>
      </c>
      <c r="D8" s="24">
        <v>89</v>
      </c>
      <c r="E8" s="24">
        <v>61132598.130000003</v>
      </c>
      <c r="F8" s="30">
        <v>6640</v>
      </c>
    </row>
    <row r="9" spans="1:6" ht="18" customHeight="1" x14ac:dyDescent="0.2">
      <c r="A9" s="97"/>
      <c r="B9" s="23" t="s">
        <v>6</v>
      </c>
      <c r="C9" s="23" t="s">
        <v>52</v>
      </c>
      <c r="D9" s="24">
        <v>290</v>
      </c>
      <c r="E9" s="24">
        <v>480298763.98000002</v>
      </c>
      <c r="F9" s="30">
        <v>8615</v>
      </c>
    </row>
    <row r="10" spans="1:6" ht="18" customHeight="1" x14ac:dyDescent="0.2">
      <c r="A10" s="97"/>
      <c r="B10" s="23" t="s">
        <v>11</v>
      </c>
      <c r="C10" s="23" t="s">
        <v>82</v>
      </c>
      <c r="D10" s="24">
        <v>35</v>
      </c>
      <c r="E10" s="24">
        <v>569055628.94000006</v>
      </c>
      <c r="F10" s="30">
        <v>6879</v>
      </c>
    </row>
    <row r="11" spans="1:6" ht="19.5" customHeight="1" x14ac:dyDescent="0.2">
      <c r="A11" s="73" t="s">
        <v>13</v>
      </c>
      <c r="B11" s="74"/>
      <c r="C11" s="74"/>
      <c r="D11" s="9">
        <f>SUM(D4:D10)</f>
        <v>1832</v>
      </c>
      <c r="E11" s="9">
        <f>SUM(E4:E10)</f>
        <v>2823114616.73</v>
      </c>
      <c r="F11" s="8">
        <f>SUM(F4:F10)</f>
        <v>67551</v>
      </c>
    </row>
    <row r="12" spans="1:6" ht="19.5" x14ac:dyDescent="0.2">
      <c r="A12" s="97" t="s">
        <v>40</v>
      </c>
      <c r="B12" s="27" t="s">
        <v>15</v>
      </c>
      <c r="C12" s="27" t="s">
        <v>83</v>
      </c>
      <c r="D12" s="28">
        <v>17</v>
      </c>
      <c r="E12" s="28">
        <v>393138617.26999998</v>
      </c>
      <c r="F12" s="38">
        <v>48</v>
      </c>
    </row>
    <row r="13" spans="1:6" ht="19.5" x14ac:dyDescent="0.2">
      <c r="A13" s="97"/>
      <c r="B13" s="23" t="s">
        <v>15</v>
      </c>
      <c r="C13" s="23" t="s">
        <v>63</v>
      </c>
      <c r="D13" s="24">
        <v>112</v>
      </c>
      <c r="E13" s="24">
        <v>806692527.28999996</v>
      </c>
      <c r="F13" s="30">
        <v>0</v>
      </c>
    </row>
    <row r="14" spans="1:6" ht="29.25" x14ac:dyDescent="0.2">
      <c r="A14" s="97"/>
      <c r="B14" s="23" t="s">
        <v>39</v>
      </c>
      <c r="C14" s="23" t="s">
        <v>64</v>
      </c>
      <c r="D14" s="24">
        <v>2</v>
      </c>
      <c r="E14" s="24">
        <v>219847029.86000001</v>
      </c>
      <c r="F14" s="30">
        <v>0</v>
      </c>
    </row>
    <row r="15" spans="1:6" ht="19.5" x14ac:dyDescent="0.2">
      <c r="A15" s="97"/>
      <c r="B15" s="23" t="s">
        <v>15</v>
      </c>
      <c r="C15" s="23" t="s">
        <v>73</v>
      </c>
      <c r="D15" s="24">
        <v>4</v>
      </c>
      <c r="E15" s="24">
        <v>3114399.45</v>
      </c>
      <c r="F15" s="30">
        <v>0</v>
      </c>
    </row>
    <row r="16" spans="1:6" ht="19.5" x14ac:dyDescent="0.2">
      <c r="A16" s="97"/>
      <c r="B16" s="23" t="s">
        <v>15</v>
      </c>
      <c r="C16" s="23" t="s">
        <v>64</v>
      </c>
      <c r="D16" s="24">
        <v>147</v>
      </c>
      <c r="E16" s="24">
        <v>1661939182.9300001</v>
      </c>
      <c r="F16" s="30">
        <v>0</v>
      </c>
    </row>
    <row r="17" spans="1:6" ht="19.5" x14ac:dyDescent="0.2">
      <c r="A17" s="97"/>
      <c r="B17" s="23" t="s">
        <v>15</v>
      </c>
      <c r="C17" s="23" t="s">
        <v>84</v>
      </c>
      <c r="D17" s="24">
        <v>59</v>
      </c>
      <c r="E17" s="24">
        <v>52440109.57</v>
      </c>
      <c r="F17" s="30">
        <v>0</v>
      </c>
    </row>
    <row r="18" spans="1:6" ht="19.5" x14ac:dyDescent="0.2">
      <c r="A18" s="100"/>
      <c r="B18" s="23" t="s">
        <v>15</v>
      </c>
      <c r="C18" s="23" t="s">
        <v>91</v>
      </c>
      <c r="D18" s="24">
        <v>11</v>
      </c>
      <c r="E18" s="24">
        <v>139262449.22</v>
      </c>
      <c r="F18" s="30">
        <v>400</v>
      </c>
    </row>
    <row r="19" spans="1:6" ht="19.5" customHeight="1" x14ac:dyDescent="0.2">
      <c r="A19" s="67" t="s">
        <v>22</v>
      </c>
      <c r="B19" s="68"/>
      <c r="C19" s="68"/>
      <c r="D19" s="10">
        <f>SUM(D12:D18)</f>
        <v>352</v>
      </c>
      <c r="E19" s="10">
        <f>SUM(E12:E18)</f>
        <v>3276434315.5900002</v>
      </c>
      <c r="F19" s="11">
        <f>SUM(F12:F18)</f>
        <v>448</v>
      </c>
    </row>
    <row r="20" spans="1:6" ht="19.5" customHeight="1" x14ac:dyDescent="0.2">
      <c r="A20" s="79" t="s">
        <v>23</v>
      </c>
      <c r="B20" s="79"/>
      <c r="C20" s="80"/>
      <c r="D20" s="15">
        <f>SUM(D19,D11)</f>
        <v>2184</v>
      </c>
      <c r="E20" s="15">
        <f>SUM(E19,E11)</f>
        <v>6099548932.3199997</v>
      </c>
      <c r="F20" s="16">
        <f>SUM(F19,F11)</f>
        <v>67999</v>
      </c>
    </row>
    <row r="21" spans="1:6" x14ac:dyDescent="0.2">
      <c r="A21" s="6" t="s">
        <v>93</v>
      </c>
      <c r="D21" s="36"/>
      <c r="E21" s="36"/>
      <c r="F21" s="36"/>
    </row>
    <row r="22" spans="1:6" x14ac:dyDescent="0.2">
      <c r="A22" s="6" t="s">
        <v>14</v>
      </c>
    </row>
  </sheetData>
  <mergeCells count="7">
    <mergeCell ref="A19:C19"/>
    <mergeCell ref="A20:C20"/>
    <mergeCell ref="A11:C11"/>
    <mergeCell ref="A1:F1"/>
    <mergeCell ref="A2:F2"/>
    <mergeCell ref="A12:A18"/>
    <mergeCell ref="A5:A10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  <pageSetUpPr fitToPage="1"/>
  </sheetPr>
  <dimension ref="A1:F29"/>
  <sheetViews>
    <sheetView showGridLines="0" workbookViewId="0">
      <selection activeCell="C35" sqref="C35"/>
    </sheetView>
  </sheetViews>
  <sheetFormatPr defaultRowHeight="12.75" x14ac:dyDescent="0.2"/>
  <cols>
    <col min="1" max="1" width="13.7109375" style="34" customWidth="1"/>
    <col min="2" max="2" width="18" style="35" customWidth="1"/>
    <col min="3" max="3" width="23" style="35" customWidth="1"/>
    <col min="4" max="4" width="13.7109375" style="35" customWidth="1"/>
    <col min="5" max="5" width="14.7109375" style="35" customWidth="1"/>
    <col min="6" max="6" width="13.7109375" style="35" customWidth="1"/>
    <col min="7" max="16384" width="9.140625" style="4"/>
  </cols>
  <sheetData>
    <row r="1" spans="1:6" s="3" customFormat="1" ht="15" customHeight="1" x14ac:dyDescent="0.2">
      <c r="A1" s="69" t="s">
        <v>24</v>
      </c>
      <c r="B1" s="69"/>
      <c r="C1" s="69"/>
      <c r="D1" s="69"/>
      <c r="E1" s="69"/>
      <c r="F1" s="69"/>
    </row>
    <row r="2" spans="1:6" s="3" customFormat="1" ht="15" customHeight="1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ht="29.25" x14ac:dyDescent="0.2">
      <c r="A4" s="29" t="s">
        <v>4</v>
      </c>
      <c r="B4" s="23" t="s">
        <v>5</v>
      </c>
      <c r="C4" s="23" t="s">
        <v>86</v>
      </c>
      <c r="D4" s="24">
        <v>96</v>
      </c>
      <c r="E4" s="24">
        <v>598423027.75999999</v>
      </c>
      <c r="F4" s="30">
        <v>19368</v>
      </c>
    </row>
    <row r="5" spans="1:6" ht="19.5" x14ac:dyDescent="0.2">
      <c r="A5" s="99" t="s">
        <v>41</v>
      </c>
      <c r="B5" s="23" t="s">
        <v>7</v>
      </c>
      <c r="C5" s="23" t="s">
        <v>54</v>
      </c>
      <c r="D5" s="24">
        <v>397</v>
      </c>
      <c r="E5" s="24">
        <v>134459024.16999999</v>
      </c>
      <c r="F5" s="30">
        <v>32624</v>
      </c>
    </row>
    <row r="6" spans="1:6" ht="19.5" x14ac:dyDescent="0.2">
      <c r="A6" s="97"/>
      <c r="B6" s="23" t="s">
        <v>8</v>
      </c>
      <c r="C6" s="23" t="s">
        <v>54</v>
      </c>
      <c r="D6" s="24">
        <v>946</v>
      </c>
      <c r="E6" s="24">
        <v>730023648.54999995</v>
      </c>
      <c r="F6" s="30">
        <v>24019</v>
      </c>
    </row>
    <row r="7" spans="1:6" ht="19.5" x14ac:dyDescent="0.2">
      <c r="A7" s="97"/>
      <c r="B7" s="23" t="s">
        <v>11</v>
      </c>
      <c r="C7" s="23" t="s">
        <v>94</v>
      </c>
      <c r="D7" s="24">
        <v>14</v>
      </c>
      <c r="E7" s="24">
        <v>154736504.59</v>
      </c>
      <c r="F7" s="30">
        <v>5222</v>
      </c>
    </row>
    <row r="8" spans="1:6" ht="19.5" x14ac:dyDescent="0.2">
      <c r="A8" s="97"/>
      <c r="B8" s="23" t="s">
        <v>8</v>
      </c>
      <c r="C8" s="23" t="s">
        <v>55</v>
      </c>
      <c r="D8" s="24">
        <v>1</v>
      </c>
      <c r="E8" s="24">
        <v>324550</v>
      </c>
      <c r="F8" s="30">
        <v>21</v>
      </c>
    </row>
    <row r="9" spans="1:6" ht="19.5" x14ac:dyDescent="0.2">
      <c r="A9" s="97"/>
      <c r="B9" s="23" t="s">
        <v>11</v>
      </c>
      <c r="C9" s="23" t="s">
        <v>82</v>
      </c>
      <c r="D9" s="24">
        <v>7</v>
      </c>
      <c r="E9" s="24">
        <v>282954830.61000001</v>
      </c>
      <c r="F9" s="30">
        <v>2679</v>
      </c>
    </row>
    <row r="10" spans="1:6" ht="18" customHeight="1" x14ac:dyDescent="0.2">
      <c r="A10" s="97"/>
      <c r="B10" s="23" t="s">
        <v>6</v>
      </c>
      <c r="C10" s="23" t="s">
        <v>52</v>
      </c>
      <c r="D10" s="24">
        <v>145</v>
      </c>
      <c r="E10" s="24">
        <v>224001060</v>
      </c>
      <c r="F10" s="30">
        <v>8810</v>
      </c>
    </row>
    <row r="11" spans="1:6" ht="26.25" customHeight="1" x14ac:dyDescent="0.2">
      <c r="A11" s="97"/>
      <c r="B11" s="23" t="s">
        <v>8</v>
      </c>
      <c r="C11" s="23" t="s">
        <v>87</v>
      </c>
      <c r="D11" s="24">
        <v>7</v>
      </c>
      <c r="E11" s="24">
        <v>8403974.7400000002</v>
      </c>
      <c r="F11" s="30">
        <v>594</v>
      </c>
    </row>
    <row r="12" spans="1:6" ht="27" customHeight="1" x14ac:dyDescent="0.2">
      <c r="A12" s="99" t="s">
        <v>42</v>
      </c>
      <c r="B12" s="23" t="s">
        <v>12</v>
      </c>
      <c r="C12" s="23" t="s">
        <v>95</v>
      </c>
      <c r="D12" s="24">
        <v>226</v>
      </c>
      <c r="E12" s="24">
        <v>40671516.390000001</v>
      </c>
      <c r="F12" s="30">
        <v>8117</v>
      </c>
    </row>
    <row r="13" spans="1:6" ht="27" customHeight="1" x14ac:dyDescent="0.2">
      <c r="A13" s="97"/>
      <c r="B13" s="23" t="s">
        <v>20</v>
      </c>
      <c r="C13" s="23" t="s">
        <v>95</v>
      </c>
      <c r="D13" s="24">
        <v>26</v>
      </c>
      <c r="E13" s="24">
        <v>17404798.649999999</v>
      </c>
      <c r="F13" s="30">
        <v>2554</v>
      </c>
    </row>
    <row r="14" spans="1:6" ht="19.5" customHeight="1" x14ac:dyDescent="0.2">
      <c r="A14" s="101" t="s">
        <v>13</v>
      </c>
      <c r="B14" s="101"/>
      <c r="C14" s="102"/>
      <c r="D14" s="9">
        <f>SUM(D4:D13)</f>
        <v>1865</v>
      </c>
      <c r="E14" s="9">
        <f>SUM(E4:E13)</f>
        <v>2191402935.46</v>
      </c>
      <c r="F14" s="8">
        <f>SUM(F4:F13)</f>
        <v>104008</v>
      </c>
    </row>
    <row r="15" spans="1:6" ht="30.75" customHeight="1" x14ac:dyDescent="0.2">
      <c r="A15" s="29" t="s">
        <v>103</v>
      </c>
      <c r="B15" s="23" t="s">
        <v>19</v>
      </c>
      <c r="C15" s="23" t="s">
        <v>65</v>
      </c>
      <c r="D15" s="24">
        <v>1</v>
      </c>
      <c r="E15" s="24">
        <v>717120</v>
      </c>
      <c r="F15" s="30">
        <v>0</v>
      </c>
    </row>
    <row r="16" spans="1:6" ht="20.100000000000001" customHeight="1" x14ac:dyDescent="0.2">
      <c r="A16" s="103" t="s">
        <v>104</v>
      </c>
      <c r="B16" s="103"/>
      <c r="C16" s="104"/>
      <c r="D16" s="13">
        <f>SUM(D15)</f>
        <v>1</v>
      </c>
      <c r="E16" s="13">
        <f>SUM(E15)</f>
        <v>717120</v>
      </c>
      <c r="F16" s="14">
        <f>SUM(F15)</f>
        <v>0</v>
      </c>
    </row>
    <row r="17" spans="1:6" ht="19.5" x14ac:dyDescent="0.2">
      <c r="A17" s="99" t="s">
        <v>40</v>
      </c>
      <c r="B17" s="23" t="s">
        <v>21</v>
      </c>
      <c r="C17" s="23" t="s">
        <v>64</v>
      </c>
      <c r="D17" s="24">
        <v>2</v>
      </c>
      <c r="E17" s="24">
        <v>148599488.84</v>
      </c>
      <c r="F17" s="30">
        <v>0</v>
      </c>
    </row>
    <row r="18" spans="1:6" ht="19.5" x14ac:dyDescent="0.2">
      <c r="A18" s="97"/>
      <c r="B18" s="23" t="s">
        <v>21</v>
      </c>
      <c r="C18" s="23" t="s">
        <v>62</v>
      </c>
      <c r="D18" s="24">
        <v>1</v>
      </c>
      <c r="E18" s="24">
        <v>14483889.970000001</v>
      </c>
      <c r="F18" s="30">
        <v>0</v>
      </c>
    </row>
    <row r="19" spans="1:6" ht="19.5" x14ac:dyDescent="0.2">
      <c r="A19" s="97"/>
      <c r="B19" s="23" t="s">
        <v>15</v>
      </c>
      <c r="C19" s="23" t="s">
        <v>83</v>
      </c>
      <c r="D19" s="24">
        <v>44</v>
      </c>
      <c r="E19" s="24">
        <v>665121249.04999995</v>
      </c>
      <c r="F19" s="30">
        <v>180</v>
      </c>
    </row>
    <row r="20" spans="1:6" ht="19.5" x14ac:dyDescent="0.2">
      <c r="A20" s="97"/>
      <c r="B20" s="23" t="s">
        <v>15</v>
      </c>
      <c r="C20" s="23" t="s">
        <v>62</v>
      </c>
      <c r="D20" s="24">
        <v>27</v>
      </c>
      <c r="E20" s="24">
        <v>397248778.86000001</v>
      </c>
      <c r="F20" s="30">
        <v>0</v>
      </c>
    </row>
    <row r="21" spans="1:6" ht="19.5" x14ac:dyDescent="0.2">
      <c r="A21" s="97"/>
      <c r="B21" s="23" t="s">
        <v>15</v>
      </c>
      <c r="C21" s="23" t="s">
        <v>84</v>
      </c>
      <c r="D21" s="24">
        <v>2</v>
      </c>
      <c r="E21" s="24">
        <v>798924.16</v>
      </c>
      <c r="F21" s="30">
        <v>0</v>
      </c>
    </row>
    <row r="22" spans="1:6" ht="19.5" x14ac:dyDescent="0.2">
      <c r="A22" s="97"/>
      <c r="B22" s="23" t="s">
        <v>15</v>
      </c>
      <c r="C22" s="23" t="s">
        <v>73</v>
      </c>
      <c r="D22" s="24">
        <v>2</v>
      </c>
      <c r="E22" s="24">
        <v>12641056.060000001</v>
      </c>
      <c r="F22" s="30">
        <v>0</v>
      </c>
    </row>
    <row r="23" spans="1:6" ht="19.5" x14ac:dyDescent="0.2">
      <c r="A23" s="97"/>
      <c r="B23" s="23" t="s">
        <v>15</v>
      </c>
      <c r="C23" s="23" t="s">
        <v>64</v>
      </c>
      <c r="D23" s="24">
        <v>107</v>
      </c>
      <c r="E23" s="24">
        <v>1035844466.5</v>
      </c>
      <c r="F23" s="30">
        <v>1</v>
      </c>
    </row>
    <row r="24" spans="1:6" ht="19.5" x14ac:dyDescent="0.2">
      <c r="A24" s="97"/>
      <c r="B24" s="23" t="s">
        <v>15</v>
      </c>
      <c r="C24" s="23" t="s">
        <v>91</v>
      </c>
      <c r="D24" s="24">
        <v>5</v>
      </c>
      <c r="E24" s="24">
        <v>110256156.73999999</v>
      </c>
      <c r="F24" s="30">
        <v>22</v>
      </c>
    </row>
    <row r="25" spans="1:6" ht="19.5" x14ac:dyDescent="0.2">
      <c r="A25" s="100"/>
      <c r="B25" s="23" t="s">
        <v>15</v>
      </c>
      <c r="C25" s="23" t="s">
        <v>63</v>
      </c>
      <c r="D25" s="24">
        <v>83</v>
      </c>
      <c r="E25" s="24">
        <v>683260830.92999995</v>
      </c>
      <c r="F25" s="30">
        <v>0</v>
      </c>
    </row>
    <row r="26" spans="1:6" s="12" customFormat="1" ht="20.100000000000001" customHeight="1" x14ac:dyDescent="0.2">
      <c r="A26" s="67" t="s">
        <v>22</v>
      </c>
      <c r="B26" s="68"/>
      <c r="C26" s="68"/>
      <c r="D26" s="10">
        <f>SUM(D17:D25)</f>
        <v>273</v>
      </c>
      <c r="E26" s="10">
        <f>SUM(E17:E25)</f>
        <v>3068254841.1099992</v>
      </c>
      <c r="F26" s="11">
        <f>SUM(F17:F25)</f>
        <v>203</v>
      </c>
    </row>
    <row r="27" spans="1:6" s="12" customFormat="1" ht="20.100000000000001" customHeight="1" x14ac:dyDescent="0.2">
      <c r="A27" s="79" t="s">
        <v>23</v>
      </c>
      <c r="B27" s="79"/>
      <c r="C27" s="80"/>
      <c r="D27" s="15">
        <f>SUM(D26,D16,D14)</f>
        <v>2139</v>
      </c>
      <c r="E27" s="15">
        <f>SUM(E26,E16,E14)</f>
        <v>5260374896.5699997</v>
      </c>
      <c r="F27" s="16">
        <f>SUM(F26,F16,F14)</f>
        <v>104211</v>
      </c>
    </row>
    <row r="28" spans="1:6" s="7" customFormat="1" x14ac:dyDescent="0.2">
      <c r="A28" s="6" t="s">
        <v>93</v>
      </c>
      <c r="B28" s="32"/>
      <c r="C28" s="32"/>
      <c r="D28" s="39"/>
      <c r="E28" s="39"/>
      <c r="F28" s="39"/>
    </row>
    <row r="29" spans="1:6" s="7" customFormat="1" x14ac:dyDescent="0.2">
      <c r="A29" s="6" t="s">
        <v>14</v>
      </c>
      <c r="B29" s="32"/>
      <c r="C29" s="32"/>
      <c r="D29" s="32"/>
      <c r="E29" s="32"/>
      <c r="F29" s="32"/>
    </row>
  </sheetData>
  <mergeCells count="9">
    <mergeCell ref="A26:C26"/>
    <mergeCell ref="A27:C27"/>
    <mergeCell ref="A1:F1"/>
    <mergeCell ref="A2:F2"/>
    <mergeCell ref="A17:A25"/>
    <mergeCell ref="A12:A13"/>
    <mergeCell ref="A5:A11"/>
    <mergeCell ref="A14:C14"/>
    <mergeCell ref="A16:C16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3"/>
    <pageSetUpPr fitToPage="1"/>
  </sheetPr>
  <dimension ref="A1:F30"/>
  <sheetViews>
    <sheetView showGridLines="0" workbookViewId="0">
      <selection activeCell="B32" sqref="B32"/>
    </sheetView>
  </sheetViews>
  <sheetFormatPr defaultRowHeight="12.75" x14ac:dyDescent="0.2"/>
  <cols>
    <col min="1" max="1" width="13.7109375" style="22" customWidth="1"/>
    <col min="2" max="2" width="18" style="20" customWidth="1"/>
    <col min="3" max="3" width="23" style="21" customWidth="1"/>
    <col min="4" max="4" width="13.7109375" style="19" customWidth="1"/>
    <col min="5" max="5" width="14.7109375" style="19" customWidth="1"/>
    <col min="6" max="6" width="13.7109375" style="19" customWidth="1"/>
    <col min="7" max="16384" width="9.140625" style="4"/>
  </cols>
  <sheetData>
    <row r="1" spans="1:6" s="3" customFormat="1" ht="15" x14ac:dyDescent="0.2">
      <c r="A1" s="69" t="s">
        <v>25</v>
      </c>
      <c r="B1" s="69"/>
      <c r="C1" s="69"/>
      <c r="D1" s="69"/>
      <c r="E1" s="69"/>
      <c r="F1" s="69"/>
    </row>
    <row r="2" spans="1:6" s="3" customFormat="1" ht="15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ht="29.25" x14ac:dyDescent="0.2">
      <c r="A4" s="29" t="s">
        <v>4</v>
      </c>
      <c r="B4" s="23" t="s">
        <v>5</v>
      </c>
      <c r="C4" s="23" t="s">
        <v>86</v>
      </c>
      <c r="D4" s="24">
        <v>219</v>
      </c>
      <c r="E4" s="24">
        <v>1267397906.75</v>
      </c>
      <c r="F4" s="30">
        <v>40086</v>
      </c>
    </row>
    <row r="5" spans="1:6" ht="29.25" x14ac:dyDescent="0.2">
      <c r="A5" s="99" t="s">
        <v>37</v>
      </c>
      <c r="B5" s="23" t="s">
        <v>11</v>
      </c>
      <c r="C5" s="23" t="s">
        <v>96</v>
      </c>
      <c r="D5" s="24">
        <v>1</v>
      </c>
      <c r="E5" s="24">
        <v>7906222.9199999999</v>
      </c>
      <c r="F5" s="30">
        <v>0</v>
      </c>
    </row>
    <row r="6" spans="1:6" ht="19.5" x14ac:dyDescent="0.2">
      <c r="A6" s="97"/>
      <c r="B6" s="23" t="s">
        <v>8</v>
      </c>
      <c r="C6" s="23" t="s">
        <v>55</v>
      </c>
      <c r="D6" s="24">
        <v>1</v>
      </c>
      <c r="E6" s="24">
        <v>523883.8</v>
      </c>
      <c r="F6" s="30">
        <v>0</v>
      </c>
    </row>
    <row r="7" spans="1:6" ht="19.5" x14ac:dyDescent="0.2">
      <c r="A7" s="97"/>
      <c r="B7" s="23" t="s">
        <v>6</v>
      </c>
      <c r="C7" s="23" t="s">
        <v>52</v>
      </c>
      <c r="D7" s="24">
        <v>12</v>
      </c>
      <c r="E7" s="24">
        <v>13332618.66</v>
      </c>
      <c r="F7" s="30">
        <v>552</v>
      </c>
    </row>
    <row r="8" spans="1:6" ht="19.5" x14ac:dyDescent="0.2">
      <c r="A8" s="97"/>
      <c r="B8" s="23" t="s">
        <v>11</v>
      </c>
      <c r="C8" s="23" t="s">
        <v>94</v>
      </c>
      <c r="D8" s="24">
        <v>7</v>
      </c>
      <c r="E8" s="24">
        <v>16352358.07</v>
      </c>
      <c r="F8" s="30">
        <v>990</v>
      </c>
    </row>
    <row r="9" spans="1:6" ht="19.5" x14ac:dyDescent="0.2">
      <c r="A9" s="97"/>
      <c r="B9" s="23" t="s">
        <v>11</v>
      </c>
      <c r="C9" s="23" t="s">
        <v>82</v>
      </c>
      <c r="D9" s="24">
        <v>1</v>
      </c>
      <c r="E9" s="24">
        <v>179993358.09999999</v>
      </c>
      <c r="F9" s="30">
        <v>0</v>
      </c>
    </row>
    <row r="10" spans="1:6" ht="18" customHeight="1" x14ac:dyDescent="0.2">
      <c r="A10" s="97"/>
      <c r="B10" s="23" t="s">
        <v>8</v>
      </c>
      <c r="C10" s="23" t="s">
        <v>87</v>
      </c>
      <c r="D10" s="24">
        <v>12</v>
      </c>
      <c r="E10" s="24">
        <v>8617979.5800000001</v>
      </c>
      <c r="F10" s="30">
        <v>1178</v>
      </c>
    </row>
    <row r="11" spans="1:6" ht="18" customHeight="1" x14ac:dyDescent="0.2">
      <c r="A11" s="97"/>
      <c r="B11" s="23" t="s">
        <v>8</v>
      </c>
      <c r="C11" s="23" t="s">
        <v>54</v>
      </c>
      <c r="D11" s="24">
        <v>918</v>
      </c>
      <c r="E11" s="24">
        <v>508194333.62</v>
      </c>
      <c r="F11" s="30">
        <v>0</v>
      </c>
    </row>
    <row r="12" spans="1:6" ht="18" customHeight="1" x14ac:dyDescent="0.2">
      <c r="A12" s="97"/>
      <c r="B12" s="23" t="s">
        <v>7</v>
      </c>
      <c r="C12" s="23" t="s">
        <v>54</v>
      </c>
      <c r="D12" s="24">
        <v>346</v>
      </c>
      <c r="E12" s="24">
        <v>96845695.670000002</v>
      </c>
      <c r="F12" s="30">
        <v>0</v>
      </c>
    </row>
    <row r="13" spans="1:6" ht="27" customHeight="1" x14ac:dyDescent="0.2">
      <c r="A13" s="99" t="s">
        <v>42</v>
      </c>
      <c r="B13" s="23" t="s">
        <v>12</v>
      </c>
      <c r="C13" s="23" t="s">
        <v>95</v>
      </c>
      <c r="D13" s="24">
        <v>340</v>
      </c>
      <c r="E13" s="24">
        <v>67674193.989999995</v>
      </c>
      <c r="F13" s="30">
        <v>6726</v>
      </c>
    </row>
    <row r="14" spans="1:6" ht="27" customHeight="1" x14ac:dyDescent="0.2">
      <c r="A14" s="97"/>
      <c r="B14" s="23" t="s">
        <v>12</v>
      </c>
      <c r="C14" s="23" t="s">
        <v>87</v>
      </c>
      <c r="D14" s="24">
        <v>4</v>
      </c>
      <c r="E14" s="24">
        <v>7612975.6299999999</v>
      </c>
      <c r="F14" s="30">
        <v>272</v>
      </c>
    </row>
    <row r="15" spans="1:6" ht="19.5" customHeight="1" x14ac:dyDescent="0.2">
      <c r="A15" s="101" t="s">
        <v>13</v>
      </c>
      <c r="B15" s="101"/>
      <c r="C15" s="102"/>
      <c r="D15" s="9">
        <f>SUM(D4:D14)</f>
        <v>1861</v>
      </c>
      <c r="E15" s="9">
        <f>SUM(E4:E14)</f>
        <v>2174451526.79</v>
      </c>
      <c r="F15" s="8">
        <f>SUM(F4:F14)</f>
        <v>49804</v>
      </c>
    </row>
    <row r="16" spans="1:6" ht="36" customHeight="1" x14ac:dyDescent="0.2">
      <c r="A16" s="29" t="s">
        <v>103</v>
      </c>
      <c r="B16" s="23" t="s">
        <v>32</v>
      </c>
      <c r="C16" s="23" t="s">
        <v>65</v>
      </c>
      <c r="D16" s="24">
        <v>1</v>
      </c>
      <c r="E16" s="24">
        <v>57055924.140000001</v>
      </c>
      <c r="F16" s="30">
        <v>0</v>
      </c>
    </row>
    <row r="17" spans="1:6" ht="20.100000000000001" customHeight="1" x14ac:dyDescent="0.2">
      <c r="A17" s="103" t="s">
        <v>104</v>
      </c>
      <c r="B17" s="103"/>
      <c r="C17" s="104"/>
      <c r="D17" s="13">
        <f>SUM(D16)</f>
        <v>1</v>
      </c>
      <c r="E17" s="13">
        <f>SUM(E16)</f>
        <v>57055924.140000001</v>
      </c>
      <c r="F17" s="14">
        <f>SUM(F16)</f>
        <v>0</v>
      </c>
    </row>
    <row r="18" spans="1:6" ht="19.5" x14ac:dyDescent="0.2">
      <c r="A18" s="99" t="s">
        <v>40</v>
      </c>
      <c r="B18" s="23" t="s">
        <v>33</v>
      </c>
      <c r="C18" s="23" t="s">
        <v>62</v>
      </c>
      <c r="D18" s="24">
        <v>1</v>
      </c>
      <c r="E18" s="24">
        <v>6187792.0999999996</v>
      </c>
      <c r="F18" s="30">
        <v>0</v>
      </c>
    </row>
    <row r="19" spans="1:6" ht="19.5" x14ac:dyDescent="0.2">
      <c r="A19" s="97"/>
      <c r="B19" s="23" t="s">
        <v>33</v>
      </c>
      <c r="C19" s="23" t="s">
        <v>64</v>
      </c>
      <c r="D19" s="24">
        <v>2</v>
      </c>
      <c r="E19" s="24">
        <v>7377142.9800000004</v>
      </c>
      <c r="F19" s="30">
        <v>0</v>
      </c>
    </row>
    <row r="20" spans="1:6" ht="19.5" x14ac:dyDescent="0.2">
      <c r="A20" s="97"/>
      <c r="B20" s="23" t="s">
        <v>15</v>
      </c>
      <c r="C20" s="23" t="s">
        <v>91</v>
      </c>
      <c r="D20" s="24">
        <v>6</v>
      </c>
      <c r="E20" s="24">
        <v>194824296.12</v>
      </c>
      <c r="F20" s="30">
        <v>600</v>
      </c>
    </row>
    <row r="21" spans="1:6" ht="19.5" x14ac:dyDescent="0.2">
      <c r="A21" s="97"/>
      <c r="B21" s="23" t="s">
        <v>15</v>
      </c>
      <c r="C21" s="23" t="s">
        <v>83</v>
      </c>
      <c r="D21" s="24">
        <v>8</v>
      </c>
      <c r="E21" s="24">
        <v>30393635.640000001</v>
      </c>
      <c r="F21" s="30">
        <v>0</v>
      </c>
    </row>
    <row r="22" spans="1:6" ht="19.5" x14ac:dyDescent="0.2">
      <c r="A22" s="97"/>
      <c r="B22" s="23" t="s">
        <v>15</v>
      </c>
      <c r="C22" s="23" t="s">
        <v>62</v>
      </c>
      <c r="D22" s="24">
        <v>24</v>
      </c>
      <c r="E22" s="24">
        <v>110177068.05</v>
      </c>
      <c r="F22" s="30">
        <v>0</v>
      </c>
    </row>
    <row r="23" spans="1:6" ht="19.5" x14ac:dyDescent="0.2">
      <c r="A23" s="97"/>
      <c r="B23" s="23" t="s">
        <v>15</v>
      </c>
      <c r="C23" s="23" t="s">
        <v>73</v>
      </c>
      <c r="D23" s="24">
        <v>4</v>
      </c>
      <c r="E23" s="24">
        <v>20973950.789999999</v>
      </c>
      <c r="F23" s="30">
        <v>0</v>
      </c>
    </row>
    <row r="24" spans="1:6" ht="19.5" x14ac:dyDescent="0.2">
      <c r="A24" s="97"/>
      <c r="B24" s="23" t="s">
        <v>15</v>
      </c>
      <c r="C24" s="23" t="s">
        <v>64</v>
      </c>
      <c r="D24" s="24">
        <v>84</v>
      </c>
      <c r="E24" s="24">
        <v>613374841.20000005</v>
      </c>
      <c r="F24" s="30">
        <v>0</v>
      </c>
    </row>
    <row r="25" spans="1:6" ht="19.5" x14ac:dyDescent="0.2">
      <c r="A25" s="97"/>
      <c r="B25" s="23" t="s">
        <v>15</v>
      </c>
      <c r="C25" s="23" t="s">
        <v>84</v>
      </c>
      <c r="D25" s="24">
        <v>2</v>
      </c>
      <c r="E25" s="24">
        <v>2630220.0699999998</v>
      </c>
      <c r="F25" s="30">
        <v>0</v>
      </c>
    </row>
    <row r="26" spans="1:6" ht="19.5" x14ac:dyDescent="0.2">
      <c r="A26" s="100"/>
      <c r="B26" s="23" t="s">
        <v>15</v>
      </c>
      <c r="C26" s="23" t="s">
        <v>63</v>
      </c>
      <c r="D26" s="24">
        <v>55</v>
      </c>
      <c r="E26" s="24">
        <v>301273393.61000001</v>
      </c>
      <c r="F26" s="30">
        <v>0</v>
      </c>
    </row>
    <row r="27" spans="1:6" s="12" customFormat="1" ht="20.100000000000001" customHeight="1" x14ac:dyDescent="0.2">
      <c r="A27" s="67" t="s">
        <v>22</v>
      </c>
      <c r="B27" s="68"/>
      <c r="C27" s="68"/>
      <c r="D27" s="10">
        <f>SUM(D18:D26)</f>
        <v>186</v>
      </c>
      <c r="E27" s="10">
        <f>SUM(E18:E26)</f>
        <v>1287212340.5600002</v>
      </c>
      <c r="F27" s="11">
        <f>SUM(F18:F26)</f>
        <v>600</v>
      </c>
    </row>
    <row r="28" spans="1:6" s="12" customFormat="1" ht="20.100000000000001" customHeight="1" x14ac:dyDescent="0.2">
      <c r="A28" s="79" t="s">
        <v>23</v>
      </c>
      <c r="B28" s="79"/>
      <c r="C28" s="80"/>
      <c r="D28" s="15">
        <f>SUM(D27,D17,D15)</f>
        <v>2048</v>
      </c>
      <c r="E28" s="15">
        <f>SUM(E27,E17,E15)</f>
        <v>3518719791.4900002</v>
      </c>
      <c r="F28" s="16">
        <f>SUM(F27,F17,F15)</f>
        <v>50404</v>
      </c>
    </row>
    <row r="29" spans="1:6" s="7" customFormat="1" x14ac:dyDescent="0.2">
      <c r="A29" s="6" t="s">
        <v>93</v>
      </c>
      <c r="B29" s="32"/>
      <c r="C29" s="32"/>
      <c r="D29" s="33"/>
      <c r="E29" s="33"/>
      <c r="F29" s="33"/>
    </row>
    <row r="30" spans="1:6" s="7" customFormat="1" x14ac:dyDescent="0.2">
      <c r="A30" s="6" t="s">
        <v>14</v>
      </c>
      <c r="B30" s="32"/>
      <c r="C30" s="32"/>
      <c r="D30" s="32"/>
      <c r="E30" s="32"/>
      <c r="F30" s="32"/>
    </row>
  </sheetData>
  <mergeCells count="9">
    <mergeCell ref="A1:F1"/>
    <mergeCell ref="A2:F2"/>
    <mergeCell ref="A27:C27"/>
    <mergeCell ref="A28:C28"/>
    <mergeCell ref="A18:A26"/>
    <mergeCell ref="A13:A14"/>
    <mergeCell ref="A5:A12"/>
    <mergeCell ref="A15:C15"/>
    <mergeCell ref="A17:C17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7"/>
    <pageSetUpPr fitToPage="1"/>
  </sheetPr>
  <dimension ref="A1:F19"/>
  <sheetViews>
    <sheetView showGridLines="0" workbookViewId="0">
      <selection activeCell="A22" sqref="A22"/>
    </sheetView>
  </sheetViews>
  <sheetFormatPr defaultRowHeight="12.75" x14ac:dyDescent="0.2"/>
  <cols>
    <col min="1" max="1" width="13.7109375" style="22" customWidth="1"/>
    <col min="2" max="2" width="18" style="20" customWidth="1"/>
    <col min="3" max="3" width="23" style="21" customWidth="1"/>
    <col min="4" max="4" width="13.7109375" style="19" customWidth="1"/>
    <col min="5" max="5" width="14.7109375" style="19" customWidth="1"/>
    <col min="6" max="6" width="13.7109375" style="19" customWidth="1"/>
    <col min="7" max="16384" width="9.140625" style="4"/>
  </cols>
  <sheetData>
    <row r="1" spans="1:6" s="3" customFormat="1" ht="15" x14ac:dyDescent="0.2">
      <c r="A1" s="69" t="s">
        <v>31</v>
      </c>
      <c r="B1" s="69"/>
      <c r="C1" s="69"/>
      <c r="D1" s="69"/>
      <c r="E1" s="69"/>
      <c r="F1" s="69"/>
    </row>
    <row r="2" spans="1:6" s="3" customFormat="1" ht="15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17" t="s">
        <v>16</v>
      </c>
      <c r="E3" s="17" t="s">
        <v>17</v>
      </c>
      <c r="F3" s="18" t="s">
        <v>18</v>
      </c>
    </row>
    <row r="4" spans="1:6" ht="29.25" x14ac:dyDescent="0.2">
      <c r="A4" s="29" t="s">
        <v>4</v>
      </c>
      <c r="B4" s="23" t="s">
        <v>5</v>
      </c>
      <c r="C4" s="23" t="s">
        <v>86</v>
      </c>
      <c r="D4" s="24">
        <v>198</v>
      </c>
      <c r="E4" s="24">
        <v>1032242305.11</v>
      </c>
      <c r="F4" s="30">
        <v>33969</v>
      </c>
    </row>
    <row r="5" spans="1:6" ht="19.5" x14ac:dyDescent="0.2">
      <c r="A5" s="99" t="s">
        <v>41</v>
      </c>
      <c r="B5" s="23" t="s">
        <v>7</v>
      </c>
      <c r="C5" s="23" t="s">
        <v>54</v>
      </c>
      <c r="D5" s="24">
        <v>177</v>
      </c>
      <c r="E5" s="24">
        <v>59658187.18</v>
      </c>
      <c r="F5" s="30">
        <v>10784</v>
      </c>
    </row>
    <row r="6" spans="1:6" ht="19.5" x14ac:dyDescent="0.2">
      <c r="A6" s="97"/>
      <c r="B6" s="23" t="s">
        <v>8</v>
      </c>
      <c r="C6" s="23" t="s">
        <v>55</v>
      </c>
      <c r="D6" s="24">
        <v>2</v>
      </c>
      <c r="E6" s="24">
        <v>88162.82</v>
      </c>
      <c r="F6" s="30">
        <v>4</v>
      </c>
    </row>
    <row r="7" spans="1:6" ht="19.5" x14ac:dyDescent="0.2">
      <c r="A7" s="97"/>
      <c r="B7" s="23" t="s">
        <v>8</v>
      </c>
      <c r="C7" s="23" t="s">
        <v>87</v>
      </c>
      <c r="D7" s="24">
        <v>6</v>
      </c>
      <c r="E7" s="24">
        <v>3835649.44</v>
      </c>
      <c r="F7" s="30">
        <v>320</v>
      </c>
    </row>
    <row r="8" spans="1:6" ht="29.25" x14ac:dyDescent="0.2">
      <c r="A8" s="97"/>
      <c r="B8" s="23" t="s">
        <v>11</v>
      </c>
      <c r="C8" s="23" t="s">
        <v>96</v>
      </c>
      <c r="D8" s="24">
        <v>1</v>
      </c>
      <c r="E8" s="24">
        <v>10212049</v>
      </c>
      <c r="F8" s="30">
        <v>550</v>
      </c>
    </row>
    <row r="9" spans="1:6" ht="18" customHeight="1" x14ac:dyDescent="0.2">
      <c r="A9" s="97"/>
      <c r="B9" s="23" t="s">
        <v>11</v>
      </c>
      <c r="C9" s="23" t="s">
        <v>89</v>
      </c>
      <c r="D9" s="24">
        <v>6</v>
      </c>
      <c r="E9" s="24">
        <v>50800236</v>
      </c>
      <c r="F9" s="30">
        <v>3740</v>
      </c>
    </row>
    <row r="10" spans="1:6" ht="18" customHeight="1" x14ac:dyDescent="0.2">
      <c r="A10" s="97"/>
      <c r="B10" s="23" t="s">
        <v>8</v>
      </c>
      <c r="C10" s="23" t="s">
        <v>54</v>
      </c>
      <c r="D10" s="24">
        <v>659</v>
      </c>
      <c r="E10" s="24">
        <v>350554303.64999998</v>
      </c>
      <c r="F10" s="30">
        <v>18686</v>
      </c>
    </row>
    <row r="11" spans="1:6" ht="27" customHeight="1" x14ac:dyDescent="0.2">
      <c r="A11" s="99" t="s">
        <v>42</v>
      </c>
      <c r="B11" s="23" t="s">
        <v>12</v>
      </c>
      <c r="C11" s="23" t="s">
        <v>95</v>
      </c>
      <c r="D11" s="24">
        <v>316</v>
      </c>
      <c r="E11" s="24">
        <v>81955483.640000001</v>
      </c>
      <c r="F11" s="30">
        <v>4433</v>
      </c>
    </row>
    <row r="12" spans="1:6" ht="27" customHeight="1" x14ac:dyDescent="0.2">
      <c r="A12" s="97"/>
      <c r="B12" s="23" t="s">
        <v>12</v>
      </c>
      <c r="C12" s="23" t="s">
        <v>87</v>
      </c>
      <c r="D12" s="24">
        <v>2</v>
      </c>
      <c r="E12" s="24">
        <v>1458171.58</v>
      </c>
      <c r="F12" s="30">
        <v>90</v>
      </c>
    </row>
    <row r="13" spans="1:6" ht="19.5" customHeight="1" x14ac:dyDescent="0.2">
      <c r="A13" s="101" t="s">
        <v>13</v>
      </c>
      <c r="B13" s="101"/>
      <c r="C13" s="102"/>
      <c r="D13" s="9">
        <f>SUM(D4:D12)</f>
        <v>1367</v>
      </c>
      <c r="E13" s="9">
        <f>SUM(E4:E12)</f>
        <v>1590804548.4199998</v>
      </c>
      <c r="F13" s="8">
        <f>SUM(F4:F12)</f>
        <v>72576</v>
      </c>
    </row>
    <row r="14" spans="1:6" ht="19.5" x14ac:dyDescent="0.2">
      <c r="A14" s="99" t="s">
        <v>40</v>
      </c>
      <c r="B14" s="23" t="s">
        <v>34</v>
      </c>
      <c r="C14" s="23" t="s">
        <v>63</v>
      </c>
      <c r="D14" s="24">
        <v>1</v>
      </c>
      <c r="E14" s="24">
        <v>1799015.22</v>
      </c>
      <c r="F14" s="30">
        <v>0</v>
      </c>
    </row>
    <row r="15" spans="1:6" ht="19.5" x14ac:dyDescent="0.2">
      <c r="A15" s="100"/>
      <c r="B15" s="23" t="s">
        <v>34</v>
      </c>
      <c r="C15" s="23" t="s">
        <v>64</v>
      </c>
      <c r="D15" s="24">
        <v>7</v>
      </c>
      <c r="E15" s="24">
        <v>13855245.26</v>
      </c>
      <c r="F15" s="30">
        <v>0</v>
      </c>
    </row>
    <row r="16" spans="1:6" s="12" customFormat="1" ht="20.100000000000001" customHeight="1" x14ac:dyDescent="0.2">
      <c r="A16" s="67" t="s">
        <v>22</v>
      </c>
      <c r="B16" s="68"/>
      <c r="C16" s="68"/>
      <c r="D16" s="10">
        <f>SUM(D14:D15)</f>
        <v>8</v>
      </c>
      <c r="E16" s="10">
        <f>SUM(E14:E15)</f>
        <v>15654260.48</v>
      </c>
      <c r="F16" s="11">
        <f>SUM(F14:F15)</f>
        <v>0</v>
      </c>
    </row>
    <row r="17" spans="1:6" s="12" customFormat="1" ht="20.100000000000001" customHeight="1" x14ac:dyDescent="0.2">
      <c r="A17" s="79" t="s">
        <v>23</v>
      </c>
      <c r="B17" s="79"/>
      <c r="C17" s="80"/>
      <c r="D17" s="15">
        <f>SUM(D16,D13)</f>
        <v>1375</v>
      </c>
      <c r="E17" s="15">
        <f>SUM(E16,E13)</f>
        <v>1606458808.8999999</v>
      </c>
      <c r="F17" s="16">
        <f>SUM(F16,F13)</f>
        <v>72576</v>
      </c>
    </row>
    <row r="18" spans="1:6" s="7" customFormat="1" x14ac:dyDescent="0.2">
      <c r="A18" s="6" t="s">
        <v>93</v>
      </c>
      <c r="B18" s="32"/>
      <c r="C18" s="32"/>
      <c r="D18" s="33"/>
      <c r="E18" s="33"/>
      <c r="F18" s="33"/>
    </row>
    <row r="19" spans="1:6" s="7" customFormat="1" x14ac:dyDescent="0.2">
      <c r="A19" s="6" t="s">
        <v>14</v>
      </c>
      <c r="B19" s="32"/>
      <c r="C19" s="32"/>
      <c r="D19" s="32"/>
      <c r="E19" s="32"/>
      <c r="F19" s="32"/>
    </row>
  </sheetData>
  <mergeCells count="8">
    <mergeCell ref="A1:F1"/>
    <mergeCell ref="A2:F2"/>
    <mergeCell ref="A16:C16"/>
    <mergeCell ref="A17:C17"/>
    <mergeCell ref="A14:A15"/>
    <mergeCell ref="A11:A12"/>
    <mergeCell ref="A5:A10"/>
    <mergeCell ref="A13:C13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9"/>
    <pageSetUpPr fitToPage="1"/>
  </sheetPr>
  <dimension ref="A1:F28"/>
  <sheetViews>
    <sheetView showGridLines="0" workbookViewId="0">
      <selection activeCell="C29" sqref="C29"/>
    </sheetView>
  </sheetViews>
  <sheetFormatPr defaultRowHeight="12.75" x14ac:dyDescent="0.2"/>
  <cols>
    <col min="1" max="1" width="13.7109375" style="22" customWidth="1"/>
    <col min="2" max="2" width="18" style="20" customWidth="1"/>
    <col min="3" max="3" width="23" style="21" customWidth="1"/>
    <col min="4" max="4" width="13.7109375" style="19" customWidth="1"/>
    <col min="5" max="5" width="14.7109375" style="19" customWidth="1"/>
    <col min="6" max="6" width="13.7109375" style="19" customWidth="1"/>
    <col min="7" max="16384" width="9.140625" style="4"/>
  </cols>
  <sheetData>
    <row r="1" spans="1:6" s="3" customFormat="1" ht="15" x14ac:dyDescent="0.2">
      <c r="A1" s="69" t="s">
        <v>30</v>
      </c>
      <c r="B1" s="69"/>
      <c r="C1" s="69"/>
      <c r="D1" s="69"/>
      <c r="E1" s="69"/>
      <c r="F1" s="69"/>
    </row>
    <row r="2" spans="1:6" s="3" customFormat="1" ht="15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17" t="s">
        <v>16</v>
      </c>
      <c r="E3" s="17" t="s">
        <v>17</v>
      </c>
      <c r="F3" s="18" t="s">
        <v>18</v>
      </c>
    </row>
    <row r="4" spans="1:6" ht="29.25" x14ac:dyDescent="0.2">
      <c r="A4" s="29" t="s">
        <v>4</v>
      </c>
      <c r="B4" s="23" t="s">
        <v>5</v>
      </c>
      <c r="C4" s="23" t="s">
        <v>44</v>
      </c>
      <c r="D4" s="24">
        <v>187</v>
      </c>
      <c r="E4" s="24">
        <v>868712070.64999998</v>
      </c>
      <c r="F4" s="30">
        <v>33371</v>
      </c>
    </row>
    <row r="5" spans="1:6" x14ac:dyDescent="0.2">
      <c r="A5" s="99" t="s">
        <v>41</v>
      </c>
      <c r="B5" s="23" t="s">
        <v>11</v>
      </c>
      <c r="C5" s="23" t="s">
        <v>89</v>
      </c>
      <c r="D5" s="24">
        <v>31</v>
      </c>
      <c r="E5" s="24">
        <v>112588246</v>
      </c>
      <c r="F5" s="30">
        <v>4706</v>
      </c>
    </row>
    <row r="6" spans="1:6" ht="19.5" x14ac:dyDescent="0.2">
      <c r="A6" s="97"/>
      <c r="B6" s="23" t="s">
        <v>8</v>
      </c>
      <c r="C6" s="23" t="s">
        <v>55</v>
      </c>
      <c r="D6" s="24">
        <v>3</v>
      </c>
      <c r="E6" s="24">
        <v>499656.1</v>
      </c>
      <c r="F6" s="30">
        <v>37</v>
      </c>
    </row>
    <row r="7" spans="1:6" ht="19.5" x14ac:dyDescent="0.2">
      <c r="A7" s="97"/>
      <c r="B7" s="23" t="s">
        <v>8</v>
      </c>
      <c r="C7" s="23" t="s">
        <v>54</v>
      </c>
      <c r="D7" s="24">
        <v>631</v>
      </c>
      <c r="E7" s="24">
        <v>322888721.11000001</v>
      </c>
      <c r="F7" s="30">
        <v>12440</v>
      </c>
    </row>
    <row r="8" spans="1:6" ht="18" customHeight="1" x14ac:dyDescent="0.2">
      <c r="A8" s="97"/>
      <c r="B8" s="23" t="s">
        <v>11</v>
      </c>
      <c r="C8" s="23" t="s">
        <v>94</v>
      </c>
      <c r="D8" s="24">
        <v>16</v>
      </c>
      <c r="E8" s="24">
        <v>78336164.909999996</v>
      </c>
      <c r="F8" s="30">
        <v>8767</v>
      </c>
    </row>
    <row r="9" spans="1:6" ht="18" customHeight="1" x14ac:dyDescent="0.2">
      <c r="A9" s="97"/>
      <c r="B9" s="23" t="s">
        <v>7</v>
      </c>
      <c r="C9" s="23" t="s">
        <v>54</v>
      </c>
      <c r="D9" s="24">
        <v>306</v>
      </c>
      <c r="E9" s="24">
        <v>54543377.799999997</v>
      </c>
      <c r="F9" s="30">
        <v>18827</v>
      </c>
    </row>
    <row r="10" spans="1:6" ht="18" customHeight="1" x14ac:dyDescent="0.2">
      <c r="A10" s="97"/>
      <c r="B10" s="23" t="s">
        <v>11</v>
      </c>
      <c r="C10" s="23" t="s">
        <v>96</v>
      </c>
      <c r="D10" s="24">
        <v>2</v>
      </c>
      <c r="E10" s="24">
        <v>25529932.600000001</v>
      </c>
      <c r="F10" s="30">
        <v>376</v>
      </c>
    </row>
    <row r="11" spans="1:6" ht="33" customHeight="1" x14ac:dyDescent="0.2">
      <c r="A11" s="65" t="s">
        <v>42</v>
      </c>
      <c r="B11" s="23" t="s">
        <v>12</v>
      </c>
      <c r="C11" s="23" t="s">
        <v>95</v>
      </c>
      <c r="D11" s="24">
        <v>337</v>
      </c>
      <c r="E11" s="24">
        <v>81233334.870000005</v>
      </c>
      <c r="F11" s="30">
        <v>2409</v>
      </c>
    </row>
    <row r="12" spans="1:6" ht="19.5" customHeight="1" x14ac:dyDescent="0.2">
      <c r="A12" s="101" t="s">
        <v>13</v>
      </c>
      <c r="B12" s="101"/>
      <c r="C12" s="102"/>
      <c r="D12" s="9">
        <f>SUM(D4:D11)</f>
        <v>1513</v>
      </c>
      <c r="E12" s="9">
        <f>SUM(E4:E11)</f>
        <v>1544331504.04</v>
      </c>
      <c r="F12" s="8">
        <f>SUM(F4:F11)</f>
        <v>80933</v>
      </c>
    </row>
    <row r="13" spans="1:6" ht="19.5" x14ac:dyDescent="0.2">
      <c r="A13" s="99" t="s">
        <v>40</v>
      </c>
      <c r="B13" s="23" t="s">
        <v>33</v>
      </c>
      <c r="C13" s="23" t="s">
        <v>63</v>
      </c>
      <c r="D13" s="24">
        <v>1</v>
      </c>
      <c r="E13" s="24">
        <v>2464377.39</v>
      </c>
      <c r="F13" s="30">
        <v>0</v>
      </c>
    </row>
    <row r="14" spans="1:6" ht="19.5" x14ac:dyDescent="0.2">
      <c r="A14" s="97"/>
      <c r="B14" s="23" t="s">
        <v>33</v>
      </c>
      <c r="C14" s="23" t="s">
        <v>73</v>
      </c>
      <c r="D14" s="24">
        <v>1</v>
      </c>
      <c r="E14" s="24">
        <v>5691526</v>
      </c>
      <c r="F14" s="30">
        <v>0</v>
      </c>
    </row>
    <row r="15" spans="1:6" ht="19.5" x14ac:dyDescent="0.2">
      <c r="A15" s="97"/>
      <c r="B15" s="23" t="s">
        <v>33</v>
      </c>
      <c r="C15" s="23" t="s">
        <v>62</v>
      </c>
      <c r="D15" s="24">
        <v>1</v>
      </c>
      <c r="E15" s="24">
        <v>5140719.41</v>
      </c>
      <c r="F15" s="30">
        <v>0</v>
      </c>
    </row>
    <row r="16" spans="1:6" ht="19.5" x14ac:dyDescent="0.2">
      <c r="A16" s="97"/>
      <c r="B16" s="23" t="s">
        <v>33</v>
      </c>
      <c r="C16" s="23" t="s">
        <v>64</v>
      </c>
      <c r="D16" s="24">
        <v>2</v>
      </c>
      <c r="E16" s="24">
        <v>12766053.26</v>
      </c>
      <c r="F16" s="30">
        <v>0</v>
      </c>
    </row>
    <row r="17" spans="1:6" ht="19.5" x14ac:dyDescent="0.2">
      <c r="A17" s="97"/>
      <c r="B17" s="23" t="s">
        <v>34</v>
      </c>
      <c r="C17" s="23" t="s">
        <v>91</v>
      </c>
      <c r="D17" s="24">
        <v>9</v>
      </c>
      <c r="E17" s="24">
        <v>14760944.390000001</v>
      </c>
      <c r="F17" s="30">
        <v>0</v>
      </c>
    </row>
    <row r="18" spans="1:6" ht="19.5" x14ac:dyDescent="0.2">
      <c r="A18" s="97"/>
      <c r="B18" s="23" t="s">
        <v>34</v>
      </c>
      <c r="C18" s="23" t="s">
        <v>62</v>
      </c>
      <c r="D18" s="24">
        <v>14</v>
      </c>
      <c r="E18" s="24">
        <v>81783874.680000007</v>
      </c>
      <c r="F18" s="30">
        <v>0</v>
      </c>
    </row>
    <row r="19" spans="1:6" ht="19.5" x14ac:dyDescent="0.2">
      <c r="A19" s="97"/>
      <c r="B19" s="23" t="s">
        <v>34</v>
      </c>
      <c r="C19" s="23" t="s">
        <v>73</v>
      </c>
      <c r="D19" s="24">
        <v>1</v>
      </c>
      <c r="E19" s="24">
        <v>807094.47</v>
      </c>
      <c r="F19" s="30">
        <v>0</v>
      </c>
    </row>
    <row r="20" spans="1:6" x14ac:dyDescent="0.2">
      <c r="A20" s="97"/>
      <c r="B20" s="23" t="s">
        <v>34</v>
      </c>
      <c r="C20" s="23" t="s">
        <v>92</v>
      </c>
      <c r="D20" s="24">
        <v>9</v>
      </c>
      <c r="E20" s="24">
        <v>165634518.11000001</v>
      </c>
      <c r="F20" s="30">
        <v>0</v>
      </c>
    </row>
    <row r="21" spans="1:6" ht="19.5" x14ac:dyDescent="0.2">
      <c r="A21" s="97"/>
      <c r="B21" s="23" t="s">
        <v>34</v>
      </c>
      <c r="C21" s="23" t="s">
        <v>84</v>
      </c>
      <c r="D21" s="24">
        <v>4</v>
      </c>
      <c r="E21" s="24">
        <v>4763200.04</v>
      </c>
      <c r="F21" s="30">
        <v>0</v>
      </c>
    </row>
    <row r="22" spans="1:6" ht="18" customHeight="1" x14ac:dyDescent="0.2">
      <c r="A22" s="97"/>
      <c r="B22" s="23" t="s">
        <v>34</v>
      </c>
      <c r="C22" s="23" t="s">
        <v>63</v>
      </c>
      <c r="D22" s="24">
        <v>92</v>
      </c>
      <c r="E22" s="24">
        <v>565814970.25999999</v>
      </c>
      <c r="F22" s="30">
        <v>0</v>
      </c>
    </row>
    <row r="23" spans="1:6" ht="19.5" x14ac:dyDescent="0.2">
      <c r="A23" s="100"/>
      <c r="B23" s="23" t="s">
        <v>34</v>
      </c>
      <c r="C23" s="23" t="s">
        <v>64</v>
      </c>
      <c r="D23" s="24">
        <v>113</v>
      </c>
      <c r="E23" s="24">
        <v>760182158.76999998</v>
      </c>
      <c r="F23" s="30">
        <v>0</v>
      </c>
    </row>
    <row r="24" spans="1:6" s="12" customFormat="1" ht="20.100000000000001" customHeight="1" x14ac:dyDescent="0.2">
      <c r="A24" s="67" t="s">
        <v>22</v>
      </c>
      <c r="B24" s="68"/>
      <c r="C24" s="68"/>
      <c r="D24" s="10">
        <f>SUM(D13:D23)</f>
        <v>247</v>
      </c>
      <c r="E24" s="10">
        <f>SUM(E13:E23)</f>
        <v>1619809436.78</v>
      </c>
      <c r="F24" s="11">
        <f>SUM(F13:F23)</f>
        <v>0</v>
      </c>
    </row>
    <row r="25" spans="1:6" s="12" customFormat="1" ht="20.100000000000001" customHeight="1" x14ac:dyDescent="0.2">
      <c r="A25" s="79" t="s">
        <v>23</v>
      </c>
      <c r="B25" s="79"/>
      <c r="C25" s="80"/>
      <c r="D25" s="15">
        <f>SUM(D24,D12)</f>
        <v>1760</v>
      </c>
      <c r="E25" s="15">
        <f>SUM(E24,E12)</f>
        <v>3164140940.8199997</v>
      </c>
      <c r="F25" s="16">
        <f>SUM(F24,F12)</f>
        <v>80933</v>
      </c>
    </row>
    <row r="26" spans="1:6" s="7" customFormat="1" x14ac:dyDescent="0.2">
      <c r="A26" s="6" t="s">
        <v>93</v>
      </c>
      <c r="B26" s="32"/>
      <c r="C26" s="32"/>
      <c r="D26" s="33"/>
      <c r="E26" s="33"/>
      <c r="F26" s="33"/>
    </row>
    <row r="27" spans="1:6" s="7" customFormat="1" x14ac:dyDescent="0.2">
      <c r="A27" s="6" t="s">
        <v>14</v>
      </c>
      <c r="B27" s="32"/>
      <c r="C27" s="32"/>
      <c r="D27" s="32"/>
      <c r="E27" s="32"/>
      <c r="F27" s="32"/>
    </row>
    <row r="28" spans="1:6" x14ac:dyDescent="0.2">
      <c r="A28" s="37" t="s">
        <v>43</v>
      </c>
    </row>
  </sheetData>
  <mergeCells count="7">
    <mergeCell ref="A1:F1"/>
    <mergeCell ref="A2:F2"/>
    <mergeCell ref="A24:C24"/>
    <mergeCell ref="A25:C25"/>
    <mergeCell ref="A13:A23"/>
    <mergeCell ref="A5:A10"/>
    <mergeCell ref="A12:C12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62"/>
    <pageSetUpPr fitToPage="1"/>
  </sheetPr>
  <dimension ref="A1:F21"/>
  <sheetViews>
    <sheetView showGridLines="0" workbookViewId="0">
      <selection activeCell="A25" sqref="A25"/>
    </sheetView>
  </sheetViews>
  <sheetFormatPr defaultRowHeight="12.75" x14ac:dyDescent="0.2"/>
  <cols>
    <col min="1" max="1" width="13.7109375" style="22" customWidth="1"/>
    <col min="2" max="2" width="18" style="20" customWidth="1"/>
    <col min="3" max="3" width="23" style="21" customWidth="1"/>
    <col min="4" max="4" width="13.7109375" style="19" customWidth="1"/>
    <col min="5" max="5" width="14.7109375" style="19" customWidth="1"/>
    <col min="6" max="6" width="13.7109375" style="19" customWidth="1"/>
    <col min="7" max="16384" width="9.140625" style="4"/>
  </cols>
  <sheetData>
    <row r="1" spans="1:6" s="3" customFormat="1" ht="15" x14ac:dyDescent="0.2">
      <c r="A1" s="69" t="s">
        <v>29</v>
      </c>
      <c r="B1" s="69"/>
      <c r="C1" s="69"/>
      <c r="D1" s="69"/>
      <c r="E1" s="69"/>
      <c r="F1" s="69"/>
    </row>
    <row r="2" spans="1:6" s="3" customFormat="1" ht="15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17" t="s">
        <v>16</v>
      </c>
      <c r="E3" s="17" t="s">
        <v>17</v>
      </c>
      <c r="F3" s="18" t="s">
        <v>18</v>
      </c>
    </row>
    <row r="4" spans="1:6" ht="29.25" x14ac:dyDescent="0.2">
      <c r="A4" s="29" t="s">
        <v>4</v>
      </c>
      <c r="B4" s="23" t="s">
        <v>5</v>
      </c>
      <c r="C4" s="23" t="s">
        <v>86</v>
      </c>
      <c r="D4" s="24">
        <v>292</v>
      </c>
      <c r="E4" s="24">
        <v>1121591065.71</v>
      </c>
      <c r="F4" s="30">
        <v>43763</v>
      </c>
    </row>
    <row r="5" spans="1:6" ht="19.5" x14ac:dyDescent="0.2">
      <c r="A5" s="99" t="s">
        <v>41</v>
      </c>
      <c r="B5" s="23" t="s">
        <v>7</v>
      </c>
      <c r="C5" s="23" t="s">
        <v>54</v>
      </c>
      <c r="D5" s="24">
        <v>350</v>
      </c>
      <c r="E5" s="24">
        <v>46174963.32</v>
      </c>
      <c r="F5" s="30">
        <v>18872</v>
      </c>
    </row>
    <row r="6" spans="1:6" ht="19.5" x14ac:dyDescent="0.2">
      <c r="A6" s="97"/>
      <c r="B6" s="23" t="s">
        <v>8</v>
      </c>
      <c r="C6" s="23" t="s">
        <v>55</v>
      </c>
      <c r="D6" s="24">
        <v>8</v>
      </c>
      <c r="E6" s="24">
        <v>3712138.28</v>
      </c>
      <c r="F6" s="30">
        <v>260</v>
      </c>
    </row>
    <row r="7" spans="1:6" ht="19.5" x14ac:dyDescent="0.2">
      <c r="A7" s="97"/>
      <c r="B7" s="23" t="s">
        <v>8</v>
      </c>
      <c r="C7" s="23" t="s">
        <v>87</v>
      </c>
      <c r="D7" s="24">
        <v>3</v>
      </c>
      <c r="E7" s="24">
        <v>216548.75</v>
      </c>
      <c r="F7" s="30">
        <v>141</v>
      </c>
    </row>
    <row r="8" spans="1:6" ht="19.5" x14ac:dyDescent="0.2">
      <c r="A8" s="97"/>
      <c r="B8" s="23" t="s">
        <v>8</v>
      </c>
      <c r="C8" s="23" t="s">
        <v>54</v>
      </c>
      <c r="D8" s="24">
        <v>717</v>
      </c>
      <c r="E8" s="24">
        <v>299842270.97000003</v>
      </c>
      <c r="F8" s="30">
        <v>9011</v>
      </c>
    </row>
    <row r="9" spans="1:6" ht="27" customHeight="1" x14ac:dyDescent="0.2">
      <c r="A9" s="99" t="s">
        <v>42</v>
      </c>
      <c r="B9" s="23" t="s">
        <v>12</v>
      </c>
      <c r="C9" s="23" t="s">
        <v>87</v>
      </c>
      <c r="D9" s="24">
        <v>2</v>
      </c>
      <c r="E9" s="24">
        <v>448000</v>
      </c>
      <c r="F9" s="30">
        <v>31</v>
      </c>
    </row>
    <row r="10" spans="1:6" ht="27" customHeight="1" x14ac:dyDescent="0.2">
      <c r="A10" s="97"/>
      <c r="B10" s="23" t="s">
        <v>12</v>
      </c>
      <c r="C10" s="23" t="s">
        <v>95</v>
      </c>
      <c r="D10" s="24">
        <v>356</v>
      </c>
      <c r="E10" s="24">
        <v>93749700.480000004</v>
      </c>
      <c r="F10" s="30">
        <v>2003</v>
      </c>
    </row>
    <row r="11" spans="1:6" ht="19.5" customHeight="1" x14ac:dyDescent="0.2">
      <c r="A11" s="101" t="s">
        <v>13</v>
      </c>
      <c r="B11" s="101"/>
      <c r="C11" s="102"/>
      <c r="D11" s="9">
        <f>SUM(D4:D10)</f>
        <v>1728</v>
      </c>
      <c r="E11" s="9">
        <f>SUM(E4:E10)</f>
        <v>1565734687.51</v>
      </c>
      <c r="F11" s="8">
        <f>SUM(F4:F10)</f>
        <v>74081</v>
      </c>
    </row>
    <row r="12" spans="1:6" x14ac:dyDescent="0.2">
      <c r="A12" s="99" t="s">
        <v>40</v>
      </c>
      <c r="B12" s="23" t="s">
        <v>34</v>
      </c>
      <c r="C12" s="23" t="s">
        <v>92</v>
      </c>
      <c r="D12" s="24">
        <v>13</v>
      </c>
      <c r="E12" s="24">
        <v>132088246.31</v>
      </c>
      <c r="F12" s="30">
        <v>0</v>
      </c>
    </row>
    <row r="13" spans="1:6" ht="19.5" x14ac:dyDescent="0.2">
      <c r="A13" s="97"/>
      <c r="B13" s="23" t="s">
        <v>33</v>
      </c>
      <c r="C13" s="23" t="s">
        <v>64</v>
      </c>
      <c r="D13" s="24">
        <v>2</v>
      </c>
      <c r="E13" s="24">
        <v>30666582.5</v>
      </c>
      <c r="F13" s="30">
        <v>0</v>
      </c>
    </row>
    <row r="14" spans="1:6" ht="19.5" x14ac:dyDescent="0.2">
      <c r="A14" s="97"/>
      <c r="B14" s="23" t="s">
        <v>34</v>
      </c>
      <c r="C14" s="23" t="s">
        <v>64</v>
      </c>
      <c r="D14" s="24">
        <v>84</v>
      </c>
      <c r="E14" s="24">
        <v>488748400.29000002</v>
      </c>
      <c r="F14" s="30">
        <v>0</v>
      </c>
    </row>
    <row r="15" spans="1:6" ht="19.5" x14ac:dyDescent="0.2">
      <c r="A15" s="97"/>
      <c r="B15" s="23" t="s">
        <v>34</v>
      </c>
      <c r="C15" s="23" t="s">
        <v>63</v>
      </c>
      <c r="D15" s="24">
        <v>75</v>
      </c>
      <c r="E15" s="24">
        <v>659900569.33000004</v>
      </c>
      <c r="F15" s="30">
        <v>0</v>
      </c>
    </row>
    <row r="16" spans="1:6" ht="18" customHeight="1" x14ac:dyDescent="0.2">
      <c r="A16" s="97"/>
      <c r="B16" s="23" t="s">
        <v>34</v>
      </c>
      <c r="C16" s="23" t="s">
        <v>62</v>
      </c>
      <c r="D16" s="24">
        <v>10</v>
      </c>
      <c r="E16" s="24">
        <v>100430899.81</v>
      </c>
      <c r="F16" s="30">
        <v>0</v>
      </c>
    </row>
    <row r="17" spans="1:6" ht="19.5" x14ac:dyDescent="0.2">
      <c r="A17" s="100"/>
      <c r="B17" s="23" t="s">
        <v>33</v>
      </c>
      <c r="C17" s="23" t="s">
        <v>63</v>
      </c>
      <c r="D17" s="24">
        <v>2</v>
      </c>
      <c r="E17" s="24">
        <v>15973461.449999999</v>
      </c>
      <c r="F17" s="30">
        <v>0</v>
      </c>
    </row>
    <row r="18" spans="1:6" s="12" customFormat="1" ht="20.100000000000001" customHeight="1" x14ac:dyDescent="0.2">
      <c r="A18" s="67" t="s">
        <v>22</v>
      </c>
      <c r="B18" s="68"/>
      <c r="C18" s="68"/>
      <c r="D18" s="10">
        <f>SUM(D12:D17)</f>
        <v>186</v>
      </c>
      <c r="E18" s="10">
        <f>SUM(E12:E17)</f>
        <v>1427808159.6900001</v>
      </c>
      <c r="F18" s="11">
        <f>SUM(F12:F17)</f>
        <v>0</v>
      </c>
    </row>
    <row r="19" spans="1:6" s="12" customFormat="1" ht="20.100000000000001" customHeight="1" x14ac:dyDescent="0.2">
      <c r="A19" s="79" t="s">
        <v>23</v>
      </c>
      <c r="B19" s="79"/>
      <c r="C19" s="80"/>
      <c r="D19" s="15">
        <f>SUM(D18,D11)</f>
        <v>1914</v>
      </c>
      <c r="E19" s="15">
        <f>SUM(E18,E11)</f>
        <v>2993542847.1999998</v>
      </c>
      <c r="F19" s="16">
        <f>SUM(F18,F11)</f>
        <v>74081</v>
      </c>
    </row>
    <row r="20" spans="1:6" s="7" customFormat="1" x14ac:dyDescent="0.2">
      <c r="A20" s="6" t="s">
        <v>93</v>
      </c>
      <c r="B20" s="32"/>
      <c r="C20" s="32"/>
      <c r="D20" s="33"/>
      <c r="E20" s="33"/>
      <c r="F20" s="33"/>
    </row>
    <row r="21" spans="1:6" s="7" customFormat="1" x14ac:dyDescent="0.2">
      <c r="A21" s="6" t="s">
        <v>14</v>
      </c>
      <c r="B21" s="32"/>
      <c r="C21" s="32"/>
      <c r="D21" s="32"/>
      <c r="E21" s="32"/>
      <c r="F21" s="32"/>
    </row>
  </sheetData>
  <mergeCells count="8">
    <mergeCell ref="A1:F1"/>
    <mergeCell ref="A2:F2"/>
    <mergeCell ref="A18:C18"/>
    <mergeCell ref="A19:C19"/>
    <mergeCell ref="A12:A17"/>
    <mergeCell ref="A9:A10"/>
    <mergeCell ref="A5:A8"/>
    <mergeCell ref="A11:C11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F36"/>
  <sheetViews>
    <sheetView showGridLines="0" workbookViewId="0">
      <selection activeCell="B41" sqref="B41"/>
    </sheetView>
  </sheetViews>
  <sheetFormatPr defaultRowHeight="12.75" x14ac:dyDescent="0.2"/>
  <cols>
    <col min="1" max="1" width="14.85546875" style="34" customWidth="1"/>
    <col min="2" max="2" width="18" style="35" customWidth="1"/>
    <col min="3" max="3" width="23" style="35" customWidth="1"/>
    <col min="4" max="4" width="13.7109375" style="35" customWidth="1"/>
    <col min="5" max="5" width="14.7109375" style="35" customWidth="1"/>
    <col min="6" max="6" width="13.7109375" style="35" customWidth="1"/>
    <col min="7" max="16384" width="9.140625" style="4"/>
  </cols>
  <sheetData>
    <row r="1" spans="1:6" s="3" customFormat="1" ht="15" customHeight="1" x14ac:dyDescent="0.2">
      <c r="A1" s="69" t="s">
        <v>81</v>
      </c>
      <c r="B1" s="69"/>
      <c r="C1" s="69"/>
      <c r="D1" s="69"/>
      <c r="E1" s="69"/>
      <c r="F1" s="69"/>
    </row>
    <row r="2" spans="1:6" s="3" customFormat="1" ht="15" customHeight="1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ht="19.5" x14ac:dyDescent="0.2">
      <c r="A4" s="71" t="s">
        <v>41</v>
      </c>
      <c r="B4" s="23" t="s">
        <v>9</v>
      </c>
      <c r="C4" s="23" t="s">
        <v>60</v>
      </c>
      <c r="D4" s="24">
        <v>103830</v>
      </c>
      <c r="E4" s="24">
        <v>11642571469.120001</v>
      </c>
      <c r="F4" s="30">
        <v>103830</v>
      </c>
    </row>
    <row r="5" spans="1:6" x14ac:dyDescent="0.2">
      <c r="A5" s="72"/>
      <c r="B5" s="23" t="s">
        <v>6</v>
      </c>
      <c r="C5" s="23" t="s">
        <v>53</v>
      </c>
      <c r="D5" s="24">
        <v>10747</v>
      </c>
      <c r="E5" s="24">
        <v>31375076914.77</v>
      </c>
      <c r="F5" s="30">
        <v>220481</v>
      </c>
    </row>
    <row r="6" spans="1:6" ht="19.5" x14ac:dyDescent="0.2">
      <c r="A6" s="72"/>
      <c r="B6" s="23" t="s">
        <v>11</v>
      </c>
      <c r="C6" s="23" t="s">
        <v>82</v>
      </c>
      <c r="D6" s="24">
        <v>3</v>
      </c>
      <c r="E6" s="24">
        <v>176936590.68000001</v>
      </c>
      <c r="F6" s="30">
        <v>70</v>
      </c>
    </row>
    <row r="7" spans="1:6" ht="19.5" x14ac:dyDescent="0.2">
      <c r="A7" s="72"/>
      <c r="B7" s="23" t="s">
        <v>8</v>
      </c>
      <c r="C7" s="23" t="s">
        <v>53</v>
      </c>
      <c r="D7" s="24">
        <v>2</v>
      </c>
      <c r="E7" s="24">
        <v>2744178.28</v>
      </c>
      <c r="F7" s="30">
        <v>34</v>
      </c>
    </row>
    <row r="8" spans="1:6" ht="18" customHeight="1" x14ac:dyDescent="0.2">
      <c r="A8" s="72"/>
      <c r="B8" s="23" t="s">
        <v>9</v>
      </c>
      <c r="C8" s="23" t="s">
        <v>57</v>
      </c>
      <c r="D8" s="24">
        <v>44117</v>
      </c>
      <c r="E8" s="24">
        <v>4737574719.0200005</v>
      </c>
      <c r="F8" s="30">
        <v>44117</v>
      </c>
    </row>
    <row r="9" spans="1:6" ht="18" customHeight="1" x14ac:dyDescent="0.2">
      <c r="A9" s="72"/>
      <c r="B9" s="23" t="s">
        <v>9</v>
      </c>
      <c r="C9" s="23" t="s">
        <v>59</v>
      </c>
      <c r="D9" s="24">
        <v>1465</v>
      </c>
      <c r="E9" s="24">
        <v>107209372.79000001</v>
      </c>
      <c r="F9" s="30">
        <v>1465</v>
      </c>
    </row>
    <row r="10" spans="1:6" ht="18" customHeight="1" x14ac:dyDescent="0.2">
      <c r="A10" s="72"/>
      <c r="B10" s="45" t="s">
        <v>8</v>
      </c>
      <c r="C10" s="45" t="s">
        <v>55</v>
      </c>
      <c r="D10" s="24">
        <v>4</v>
      </c>
      <c r="E10" s="24">
        <v>7606683.2300000004</v>
      </c>
      <c r="F10" s="30">
        <v>106</v>
      </c>
    </row>
    <row r="11" spans="1:6" ht="18" customHeight="1" x14ac:dyDescent="0.2">
      <c r="A11" s="72"/>
      <c r="B11" s="23" t="s">
        <v>9</v>
      </c>
      <c r="C11" s="23" t="s">
        <v>61</v>
      </c>
      <c r="D11" s="24">
        <v>27220</v>
      </c>
      <c r="E11" s="24">
        <v>2455715308.5</v>
      </c>
      <c r="F11" s="30">
        <v>27220</v>
      </c>
    </row>
    <row r="12" spans="1:6" ht="19.5" customHeight="1" x14ac:dyDescent="0.2">
      <c r="A12" s="73" t="s">
        <v>72</v>
      </c>
      <c r="B12" s="74"/>
      <c r="C12" s="74"/>
      <c r="D12" s="9">
        <f>SUM(D4:D11)</f>
        <v>187388</v>
      </c>
      <c r="E12" s="9">
        <f>SUM(E4:E11)</f>
        <v>50505435236.389999</v>
      </c>
      <c r="F12" s="8">
        <f>SUM(F4:F11)</f>
        <v>397323</v>
      </c>
    </row>
    <row r="13" spans="1:6" ht="19.5" x14ac:dyDescent="0.2">
      <c r="A13" s="75" t="s">
        <v>40</v>
      </c>
      <c r="B13" s="64" t="s">
        <v>15</v>
      </c>
      <c r="C13" s="27" t="s">
        <v>84</v>
      </c>
      <c r="D13" s="28">
        <v>9</v>
      </c>
      <c r="E13" s="28">
        <v>20413785.350000001</v>
      </c>
      <c r="F13" s="38">
        <v>0</v>
      </c>
    </row>
    <row r="14" spans="1:6" ht="19.5" x14ac:dyDescent="0.2">
      <c r="A14" s="76"/>
      <c r="B14" s="64" t="s">
        <v>15</v>
      </c>
      <c r="C14" s="27" t="s">
        <v>67</v>
      </c>
      <c r="D14" s="28">
        <v>2</v>
      </c>
      <c r="E14" s="28">
        <v>127491315.20999999</v>
      </c>
      <c r="F14" s="38">
        <v>0</v>
      </c>
    </row>
    <row r="15" spans="1:6" ht="19.5" x14ac:dyDescent="0.2">
      <c r="A15" s="76"/>
      <c r="B15" s="64" t="s">
        <v>21</v>
      </c>
      <c r="C15" s="27" t="s">
        <v>64</v>
      </c>
      <c r="D15" s="28">
        <v>1</v>
      </c>
      <c r="E15" s="28">
        <v>134332258.50999999</v>
      </c>
      <c r="F15" s="38">
        <v>0</v>
      </c>
    </row>
    <row r="16" spans="1:6" ht="19.5" x14ac:dyDescent="0.2">
      <c r="A16" s="76"/>
      <c r="B16" s="64" t="s">
        <v>15</v>
      </c>
      <c r="C16" s="27" t="s">
        <v>64</v>
      </c>
      <c r="D16" s="28">
        <v>29</v>
      </c>
      <c r="E16" s="28">
        <v>592603836.01999998</v>
      </c>
      <c r="F16" s="38">
        <v>0</v>
      </c>
    </row>
    <row r="17" spans="1:6" ht="19.5" x14ac:dyDescent="0.2">
      <c r="A17" s="76"/>
      <c r="B17" s="64" t="s">
        <v>15</v>
      </c>
      <c r="C17" s="27" t="s">
        <v>63</v>
      </c>
      <c r="D17" s="28">
        <v>19</v>
      </c>
      <c r="E17" s="28">
        <v>363480269.38</v>
      </c>
      <c r="F17" s="38">
        <v>3100</v>
      </c>
    </row>
    <row r="18" spans="1:6" ht="19.5" x14ac:dyDescent="0.2">
      <c r="A18" s="76"/>
      <c r="B18" s="64" t="s">
        <v>15</v>
      </c>
      <c r="C18" s="27" t="s">
        <v>83</v>
      </c>
      <c r="D18" s="28">
        <v>2</v>
      </c>
      <c r="E18" s="28">
        <v>129066521.19</v>
      </c>
      <c r="F18" s="38">
        <v>0</v>
      </c>
    </row>
    <row r="19" spans="1:6" ht="19.5" customHeight="1" x14ac:dyDescent="0.2">
      <c r="A19" s="67" t="s">
        <v>22</v>
      </c>
      <c r="B19" s="68"/>
      <c r="C19" s="68"/>
      <c r="D19" s="10">
        <f>SUM(D13:D18)</f>
        <v>62</v>
      </c>
      <c r="E19" s="10">
        <f>SUM(E13:E18)</f>
        <v>1367387985.6599998</v>
      </c>
      <c r="F19" s="11">
        <f>SUM(F13:F18)</f>
        <v>3100</v>
      </c>
    </row>
    <row r="20" spans="1:6" ht="19.5" customHeight="1" x14ac:dyDescent="0.2">
      <c r="A20" s="81" t="s">
        <v>103</v>
      </c>
      <c r="B20" s="57" t="s">
        <v>99</v>
      </c>
      <c r="C20" s="25" t="s">
        <v>89</v>
      </c>
      <c r="D20" s="26">
        <v>1</v>
      </c>
      <c r="E20" s="26">
        <v>22687087.829999998</v>
      </c>
      <c r="F20" s="49">
        <v>0</v>
      </c>
    </row>
    <row r="21" spans="1:6" ht="19.5" customHeight="1" x14ac:dyDescent="0.2">
      <c r="A21" s="82"/>
      <c r="B21" s="57" t="s">
        <v>99</v>
      </c>
      <c r="C21" s="25" t="s">
        <v>100</v>
      </c>
      <c r="D21" s="26">
        <v>1</v>
      </c>
      <c r="E21" s="26">
        <v>27132032.52</v>
      </c>
      <c r="F21" s="58">
        <v>0</v>
      </c>
    </row>
    <row r="22" spans="1:6" ht="19.5" customHeight="1" x14ac:dyDescent="0.2">
      <c r="A22" s="82"/>
      <c r="B22" s="57" t="s">
        <v>19</v>
      </c>
      <c r="C22" s="25" t="s">
        <v>65</v>
      </c>
      <c r="D22" s="26">
        <v>1</v>
      </c>
      <c r="E22" s="26">
        <v>13730350</v>
      </c>
      <c r="F22" s="58">
        <v>18</v>
      </c>
    </row>
    <row r="23" spans="1:6" ht="19.5" customHeight="1" x14ac:dyDescent="0.2">
      <c r="A23" s="82"/>
      <c r="B23" s="57" t="s">
        <v>32</v>
      </c>
      <c r="C23" s="25" t="s">
        <v>65</v>
      </c>
      <c r="D23" s="26">
        <v>90</v>
      </c>
      <c r="E23" s="26">
        <v>842090012.19000006</v>
      </c>
      <c r="F23" s="58">
        <v>93</v>
      </c>
    </row>
    <row r="24" spans="1:6" ht="19.5" x14ac:dyDescent="0.2">
      <c r="A24" s="85"/>
      <c r="B24" s="57" t="s">
        <v>99</v>
      </c>
      <c r="C24" s="25" t="s">
        <v>101</v>
      </c>
      <c r="D24" s="26">
        <v>2</v>
      </c>
      <c r="E24" s="26">
        <v>4362400</v>
      </c>
      <c r="F24" s="58">
        <v>5</v>
      </c>
    </row>
    <row r="25" spans="1:6" ht="19.5" customHeight="1" x14ac:dyDescent="0.2">
      <c r="A25" s="83" t="s">
        <v>104</v>
      </c>
      <c r="B25" s="84"/>
      <c r="C25" s="84"/>
      <c r="D25" s="13">
        <f>SUM(D20:D24)</f>
        <v>95</v>
      </c>
      <c r="E25" s="13">
        <f>SUM(E20:E24)</f>
        <v>910001882.54000008</v>
      </c>
      <c r="F25" s="14">
        <f>SUM(F20:F24)</f>
        <v>116</v>
      </c>
    </row>
    <row r="26" spans="1:6" ht="19.5" customHeight="1" x14ac:dyDescent="0.2">
      <c r="A26" s="86" t="s">
        <v>49</v>
      </c>
      <c r="B26" s="23" t="s">
        <v>38</v>
      </c>
      <c r="C26" s="23" t="s">
        <v>60</v>
      </c>
      <c r="D26" s="24">
        <v>615</v>
      </c>
      <c r="E26" s="24">
        <v>104955332.87</v>
      </c>
      <c r="F26" s="30">
        <v>615</v>
      </c>
    </row>
    <row r="27" spans="1:6" ht="19.5" customHeight="1" x14ac:dyDescent="0.2">
      <c r="A27" s="87"/>
      <c r="B27" s="23" t="s">
        <v>38</v>
      </c>
      <c r="C27" s="23" t="s">
        <v>61</v>
      </c>
      <c r="D27" s="24">
        <v>3</v>
      </c>
      <c r="E27" s="24">
        <v>506597.77</v>
      </c>
      <c r="F27" s="30">
        <v>3</v>
      </c>
    </row>
    <row r="28" spans="1:6" ht="19.5" customHeight="1" x14ac:dyDescent="0.2">
      <c r="A28" s="77" t="s">
        <v>68</v>
      </c>
      <c r="B28" s="78"/>
      <c r="C28" s="78"/>
      <c r="D28" s="41">
        <f>SUM(D26:D27)</f>
        <v>618</v>
      </c>
      <c r="E28" s="41">
        <f>SUM(E26:E27)</f>
        <v>105461930.64</v>
      </c>
      <c r="F28" s="42">
        <f>SUM(F26:F27)</f>
        <v>618</v>
      </c>
    </row>
    <row r="29" spans="1:6" ht="26.25" customHeight="1" x14ac:dyDescent="0.2">
      <c r="A29" s="88" t="s">
        <v>42</v>
      </c>
      <c r="B29" s="55" t="s">
        <v>75</v>
      </c>
      <c r="C29" s="55" t="s">
        <v>57</v>
      </c>
      <c r="D29" s="53">
        <v>4</v>
      </c>
      <c r="E29" s="53">
        <v>589973.91</v>
      </c>
      <c r="F29" s="54">
        <v>4</v>
      </c>
    </row>
    <row r="30" spans="1:6" ht="27.75" customHeight="1" x14ac:dyDescent="0.2">
      <c r="A30" s="89"/>
      <c r="B30" s="55" t="s">
        <v>75</v>
      </c>
      <c r="C30" s="55" t="s">
        <v>60</v>
      </c>
      <c r="D30" s="53">
        <v>100</v>
      </c>
      <c r="E30" s="53">
        <v>15573088.35</v>
      </c>
      <c r="F30" s="54">
        <v>100</v>
      </c>
    </row>
    <row r="31" spans="1:6" ht="15" customHeight="1" x14ac:dyDescent="0.2">
      <c r="A31" s="90" t="s">
        <v>69</v>
      </c>
      <c r="B31" s="90"/>
      <c r="C31" s="91"/>
      <c r="D31" s="51">
        <f>SUM(D29:D30)</f>
        <v>104</v>
      </c>
      <c r="E31" s="51">
        <f>SUM(E29:E30)</f>
        <v>16163062.26</v>
      </c>
      <c r="F31" s="52">
        <f>SUM(F29:F30)</f>
        <v>104</v>
      </c>
    </row>
    <row r="32" spans="1:6" ht="23.25" customHeight="1" x14ac:dyDescent="0.2">
      <c r="A32" s="60" t="s">
        <v>78</v>
      </c>
      <c r="B32" s="25" t="s">
        <v>79</v>
      </c>
      <c r="C32" s="25" t="s">
        <v>85</v>
      </c>
      <c r="D32" s="26">
        <v>58</v>
      </c>
      <c r="E32" s="26">
        <v>751487220.76999998</v>
      </c>
      <c r="F32" s="31">
        <v>0</v>
      </c>
    </row>
    <row r="33" spans="1:6" ht="19.5" customHeight="1" x14ac:dyDescent="0.2">
      <c r="A33" s="77" t="s">
        <v>80</v>
      </c>
      <c r="B33" s="78"/>
      <c r="C33" s="78"/>
      <c r="D33" s="61">
        <f>D32</f>
        <v>58</v>
      </c>
      <c r="E33" s="61">
        <f>E32</f>
        <v>751487220.76999998</v>
      </c>
      <c r="F33" s="62">
        <f>F32</f>
        <v>0</v>
      </c>
    </row>
    <row r="34" spans="1:6" ht="19.5" customHeight="1" x14ac:dyDescent="0.2">
      <c r="A34" s="79" t="s">
        <v>23</v>
      </c>
      <c r="B34" s="79"/>
      <c r="C34" s="80"/>
      <c r="D34" s="15">
        <f>D12+D19+D25+D28+D31+D33</f>
        <v>188325</v>
      </c>
      <c r="E34" s="15">
        <f>E12+E19+E25+E28+E31+E33</f>
        <v>53655937318.260002</v>
      </c>
      <c r="F34" s="63">
        <f>F12+F19+F25+F28+F31+F33</f>
        <v>401261</v>
      </c>
    </row>
    <row r="35" spans="1:6" x14ac:dyDescent="0.2">
      <c r="A35" s="6" t="s">
        <v>93</v>
      </c>
      <c r="D35" s="36"/>
      <c r="E35" s="36"/>
      <c r="F35" s="36"/>
    </row>
    <row r="36" spans="1:6" x14ac:dyDescent="0.2">
      <c r="A36" s="6" t="s">
        <v>14</v>
      </c>
    </row>
  </sheetData>
  <mergeCells count="14">
    <mergeCell ref="A33:C33"/>
    <mergeCell ref="A34:C34"/>
    <mergeCell ref="A20:A24"/>
    <mergeCell ref="A25:C25"/>
    <mergeCell ref="A26:A27"/>
    <mergeCell ref="A28:C28"/>
    <mergeCell ref="A29:A30"/>
    <mergeCell ref="A31:C31"/>
    <mergeCell ref="A19:C19"/>
    <mergeCell ref="A1:F1"/>
    <mergeCell ref="A2:F2"/>
    <mergeCell ref="A4:A11"/>
    <mergeCell ref="A12:C12"/>
    <mergeCell ref="A13:A18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4"/>
    <pageSetUpPr fitToPage="1"/>
  </sheetPr>
  <dimension ref="A1:F26"/>
  <sheetViews>
    <sheetView showGridLines="0" workbookViewId="0">
      <selection activeCell="B39" sqref="B39"/>
    </sheetView>
  </sheetViews>
  <sheetFormatPr defaultRowHeight="12.75" x14ac:dyDescent="0.2"/>
  <cols>
    <col min="1" max="1" width="15" style="22" customWidth="1"/>
    <col min="2" max="2" width="18" style="20" customWidth="1"/>
    <col min="3" max="3" width="23" style="21" customWidth="1"/>
    <col min="4" max="4" width="13.7109375" style="19" customWidth="1"/>
    <col min="5" max="5" width="14.7109375" style="19" customWidth="1"/>
    <col min="6" max="6" width="13.7109375" style="19" customWidth="1"/>
    <col min="7" max="16384" width="9.140625" style="4"/>
  </cols>
  <sheetData>
    <row r="1" spans="1:6" s="3" customFormat="1" ht="15" x14ac:dyDescent="0.2">
      <c r="A1" s="69" t="s">
        <v>28</v>
      </c>
      <c r="B1" s="69"/>
      <c r="C1" s="69"/>
      <c r="D1" s="69"/>
      <c r="E1" s="69"/>
      <c r="F1" s="69"/>
    </row>
    <row r="2" spans="1:6" s="3" customFormat="1" ht="15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17" t="s">
        <v>16</v>
      </c>
      <c r="E3" s="17" t="s">
        <v>17</v>
      </c>
      <c r="F3" s="18" t="s">
        <v>18</v>
      </c>
    </row>
    <row r="4" spans="1:6" ht="29.25" x14ac:dyDescent="0.2">
      <c r="A4" s="29" t="s">
        <v>4</v>
      </c>
      <c r="B4" s="23" t="s">
        <v>5</v>
      </c>
      <c r="C4" s="23" t="s">
        <v>86</v>
      </c>
      <c r="D4" s="24">
        <v>198</v>
      </c>
      <c r="E4" s="24">
        <v>752141500.34000003</v>
      </c>
      <c r="F4" s="30">
        <v>29881</v>
      </c>
    </row>
    <row r="5" spans="1:6" ht="19.5" x14ac:dyDescent="0.2">
      <c r="A5" s="99" t="s">
        <v>41</v>
      </c>
      <c r="B5" s="23" t="s">
        <v>11</v>
      </c>
      <c r="C5" s="23" t="s">
        <v>94</v>
      </c>
      <c r="D5" s="24">
        <v>2</v>
      </c>
      <c r="E5" s="24">
        <v>5740487.0499999998</v>
      </c>
      <c r="F5" s="30">
        <v>619</v>
      </c>
    </row>
    <row r="6" spans="1:6" ht="19.5" x14ac:dyDescent="0.2">
      <c r="A6" s="97"/>
      <c r="B6" s="23" t="s">
        <v>7</v>
      </c>
      <c r="C6" s="23" t="s">
        <v>54</v>
      </c>
      <c r="D6" s="24">
        <v>127</v>
      </c>
      <c r="E6" s="24">
        <v>33298460.289999999</v>
      </c>
      <c r="F6" s="30">
        <v>10685</v>
      </c>
    </row>
    <row r="7" spans="1:6" ht="19.5" x14ac:dyDescent="0.2">
      <c r="A7" s="97"/>
      <c r="B7" s="23" t="s">
        <v>8</v>
      </c>
      <c r="C7" s="23" t="s">
        <v>54</v>
      </c>
      <c r="D7" s="24">
        <v>1505</v>
      </c>
      <c r="E7" s="24">
        <v>516308192.29000002</v>
      </c>
      <c r="F7" s="30">
        <v>16507</v>
      </c>
    </row>
    <row r="8" spans="1:6" ht="18" customHeight="1" x14ac:dyDescent="0.2">
      <c r="A8" s="97"/>
      <c r="B8" s="23" t="s">
        <v>8</v>
      </c>
      <c r="C8" s="23" t="s">
        <v>55</v>
      </c>
      <c r="D8" s="24">
        <v>3</v>
      </c>
      <c r="E8" s="24">
        <v>294165.37</v>
      </c>
      <c r="F8" s="30">
        <v>33</v>
      </c>
    </row>
    <row r="9" spans="1:6" ht="18" customHeight="1" x14ac:dyDescent="0.2">
      <c r="A9" s="97"/>
      <c r="B9" s="23" t="s">
        <v>11</v>
      </c>
      <c r="C9" s="23" t="s">
        <v>89</v>
      </c>
      <c r="D9" s="24">
        <v>16</v>
      </c>
      <c r="E9" s="24">
        <v>42914657.799999997</v>
      </c>
      <c r="F9" s="30">
        <v>2131</v>
      </c>
    </row>
    <row r="10" spans="1:6" ht="32.25" customHeight="1" x14ac:dyDescent="0.2">
      <c r="A10" s="65" t="s">
        <v>42</v>
      </c>
      <c r="B10" s="23" t="s">
        <v>12</v>
      </c>
      <c r="C10" s="23" t="s">
        <v>95</v>
      </c>
      <c r="D10" s="24">
        <v>195</v>
      </c>
      <c r="E10" s="24">
        <v>22043813.609999999</v>
      </c>
      <c r="F10" s="30">
        <v>515</v>
      </c>
    </row>
    <row r="11" spans="1:6" ht="19.5" customHeight="1" x14ac:dyDescent="0.2">
      <c r="A11" s="101" t="s">
        <v>13</v>
      </c>
      <c r="B11" s="101"/>
      <c r="C11" s="102"/>
      <c r="D11" s="9">
        <f>SUM(D4:D10)</f>
        <v>2046</v>
      </c>
      <c r="E11" s="9">
        <f>SUM(E4:E10)</f>
        <v>1372741276.7499998</v>
      </c>
      <c r="F11" s="8">
        <f>SUM(F4:F10)</f>
        <v>60371</v>
      </c>
    </row>
    <row r="12" spans="1:6" ht="34.5" customHeight="1" x14ac:dyDescent="0.2">
      <c r="A12" s="29" t="s">
        <v>103</v>
      </c>
      <c r="B12" s="23" t="s">
        <v>35</v>
      </c>
      <c r="C12" s="23" t="s">
        <v>90</v>
      </c>
      <c r="D12" s="24">
        <v>1</v>
      </c>
      <c r="E12" s="24">
        <v>30222.2</v>
      </c>
      <c r="F12" s="30">
        <v>20</v>
      </c>
    </row>
    <row r="13" spans="1:6" ht="20.100000000000001" customHeight="1" x14ac:dyDescent="0.2">
      <c r="A13" s="103" t="s">
        <v>104</v>
      </c>
      <c r="B13" s="103"/>
      <c r="C13" s="104"/>
      <c r="D13" s="13">
        <f>SUM(D12)</f>
        <v>1</v>
      </c>
      <c r="E13" s="13">
        <f>SUM(E12)</f>
        <v>30222.2</v>
      </c>
      <c r="F13" s="14">
        <f>SUM(F12)</f>
        <v>20</v>
      </c>
    </row>
    <row r="14" spans="1:6" ht="19.5" x14ac:dyDescent="0.2">
      <c r="A14" s="99" t="s">
        <v>40</v>
      </c>
      <c r="B14" s="23" t="s">
        <v>34</v>
      </c>
      <c r="C14" s="23" t="s">
        <v>84</v>
      </c>
      <c r="D14" s="24">
        <v>1</v>
      </c>
      <c r="E14" s="24">
        <v>2814745.95</v>
      </c>
      <c r="F14" s="30">
        <v>0</v>
      </c>
    </row>
    <row r="15" spans="1:6" ht="26.25" customHeight="1" x14ac:dyDescent="0.2">
      <c r="A15" s="97"/>
      <c r="B15" s="23" t="s">
        <v>34</v>
      </c>
      <c r="C15" s="23" t="s">
        <v>64</v>
      </c>
      <c r="D15" s="24">
        <v>15</v>
      </c>
      <c r="E15" s="24">
        <v>102997656.81</v>
      </c>
      <c r="F15" s="30">
        <v>0</v>
      </c>
    </row>
    <row r="16" spans="1:6" ht="19.5" x14ac:dyDescent="0.2">
      <c r="A16" s="97"/>
      <c r="B16" s="23" t="s">
        <v>34</v>
      </c>
      <c r="C16" s="23" t="s">
        <v>91</v>
      </c>
      <c r="D16" s="24">
        <v>8</v>
      </c>
      <c r="E16" s="24">
        <v>23338721.98</v>
      </c>
      <c r="F16" s="30">
        <v>0</v>
      </c>
    </row>
    <row r="17" spans="1:6" ht="22.5" customHeight="1" x14ac:dyDescent="0.2">
      <c r="A17" s="97"/>
      <c r="B17" s="23" t="s">
        <v>34</v>
      </c>
      <c r="C17" s="23" t="s">
        <v>73</v>
      </c>
      <c r="D17" s="24">
        <v>5</v>
      </c>
      <c r="E17" s="24">
        <v>4598204.5999999996</v>
      </c>
      <c r="F17" s="30">
        <v>0</v>
      </c>
    </row>
    <row r="18" spans="1:6" ht="19.5" x14ac:dyDescent="0.2">
      <c r="A18" s="97"/>
      <c r="B18" s="23" t="s">
        <v>34</v>
      </c>
      <c r="C18" s="23" t="s">
        <v>63</v>
      </c>
      <c r="D18" s="24">
        <v>16</v>
      </c>
      <c r="E18" s="24">
        <v>37712443.07</v>
      </c>
      <c r="F18" s="30">
        <v>0</v>
      </c>
    </row>
    <row r="19" spans="1:6" ht="26.25" customHeight="1" x14ac:dyDescent="0.2">
      <c r="A19" s="97"/>
      <c r="B19" s="23" t="s">
        <v>34</v>
      </c>
      <c r="C19" s="23" t="s">
        <v>62</v>
      </c>
      <c r="D19" s="24">
        <v>3</v>
      </c>
      <c r="E19" s="24">
        <v>14121687.92</v>
      </c>
      <c r="F19" s="30">
        <v>0</v>
      </c>
    </row>
    <row r="20" spans="1:6" ht="21.75" customHeight="1" x14ac:dyDescent="0.2">
      <c r="A20" s="97"/>
      <c r="B20" s="23" t="s">
        <v>34</v>
      </c>
      <c r="C20" s="23" t="s">
        <v>92</v>
      </c>
      <c r="D20" s="24">
        <v>3</v>
      </c>
      <c r="E20" s="24">
        <v>12064901.039999999</v>
      </c>
      <c r="F20" s="30">
        <v>0</v>
      </c>
    </row>
    <row r="21" spans="1:6" ht="20.25" customHeight="1" x14ac:dyDescent="0.2">
      <c r="A21" s="97"/>
      <c r="B21" s="23" t="s">
        <v>33</v>
      </c>
      <c r="C21" s="23" t="s">
        <v>64</v>
      </c>
      <c r="D21" s="24">
        <v>1</v>
      </c>
      <c r="E21" s="24">
        <v>14958620.57</v>
      </c>
      <c r="F21" s="30">
        <v>0</v>
      </c>
    </row>
    <row r="22" spans="1:6" ht="22.5" customHeight="1" x14ac:dyDescent="0.2">
      <c r="A22" s="100"/>
      <c r="B22" s="23" t="s">
        <v>33</v>
      </c>
      <c r="C22" s="23" t="s">
        <v>63</v>
      </c>
      <c r="D22" s="24">
        <v>1</v>
      </c>
      <c r="E22" s="24">
        <v>3987000</v>
      </c>
      <c r="F22" s="30">
        <v>0</v>
      </c>
    </row>
    <row r="23" spans="1:6" s="12" customFormat="1" ht="20.100000000000001" customHeight="1" x14ac:dyDescent="0.2">
      <c r="A23" s="67" t="s">
        <v>22</v>
      </c>
      <c r="B23" s="68"/>
      <c r="C23" s="68"/>
      <c r="D23" s="10">
        <f>SUM(D14:D22)</f>
        <v>53</v>
      </c>
      <c r="E23" s="10">
        <f>SUM(E14:E22)</f>
        <v>216593981.93999997</v>
      </c>
      <c r="F23" s="11">
        <f>SUM(F14:F22)</f>
        <v>0</v>
      </c>
    </row>
    <row r="24" spans="1:6" s="12" customFormat="1" ht="20.100000000000001" customHeight="1" x14ac:dyDescent="0.2">
      <c r="A24" s="79" t="s">
        <v>23</v>
      </c>
      <c r="B24" s="79"/>
      <c r="C24" s="80"/>
      <c r="D24" s="15">
        <f>SUM(D23,D13,D11)</f>
        <v>2100</v>
      </c>
      <c r="E24" s="15">
        <f>SUM(E23,E13,E11)</f>
        <v>1589365480.8899996</v>
      </c>
      <c r="F24" s="16">
        <f>SUM(F23,F13,F11)</f>
        <v>60391</v>
      </c>
    </row>
    <row r="25" spans="1:6" s="7" customFormat="1" x14ac:dyDescent="0.2">
      <c r="A25" s="6" t="s">
        <v>93</v>
      </c>
      <c r="B25" s="32"/>
      <c r="C25" s="32"/>
      <c r="D25" s="33"/>
      <c r="E25" s="33"/>
      <c r="F25" s="33"/>
    </row>
    <row r="26" spans="1:6" s="7" customFormat="1" x14ac:dyDescent="0.2">
      <c r="A26" s="6" t="s">
        <v>14</v>
      </c>
      <c r="B26" s="32"/>
      <c r="C26" s="32"/>
      <c r="D26" s="32"/>
      <c r="E26" s="32"/>
      <c r="F26" s="32"/>
    </row>
  </sheetData>
  <mergeCells count="8">
    <mergeCell ref="A23:C23"/>
    <mergeCell ref="A24:C24"/>
    <mergeCell ref="A1:F1"/>
    <mergeCell ref="A2:F2"/>
    <mergeCell ref="A14:A22"/>
    <mergeCell ref="A5:A9"/>
    <mergeCell ref="A11:C11"/>
    <mergeCell ref="A13:C13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54"/>
    <pageSetUpPr fitToPage="1"/>
  </sheetPr>
  <dimension ref="A1:F14"/>
  <sheetViews>
    <sheetView showGridLines="0" workbookViewId="0">
      <selection activeCell="A16" sqref="A16"/>
    </sheetView>
  </sheetViews>
  <sheetFormatPr defaultRowHeight="12.75" x14ac:dyDescent="0.2"/>
  <cols>
    <col min="1" max="1" width="13.7109375" style="22" customWidth="1"/>
    <col min="2" max="2" width="18" style="20" customWidth="1"/>
    <col min="3" max="3" width="23" style="21" customWidth="1"/>
    <col min="4" max="4" width="13.7109375" style="19" customWidth="1"/>
    <col min="5" max="5" width="14.7109375" style="19" customWidth="1"/>
    <col min="6" max="6" width="13.7109375" style="19" customWidth="1"/>
    <col min="7" max="16384" width="9.140625" style="4"/>
  </cols>
  <sheetData>
    <row r="1" spans="1:6" s="3" customFormat="1" ht="15" x14ac:dyDescent="0.2">
      <c r="A1" s="69" t="s">
        <v>27</v>
      </c>
      <c r="B1" s="69"/>
      <c r="C1" s="69"/>
      <c r="D1" s="69"/>
      <c r="E1" s="69"/>
      <c r="F1" s="69"/>
    </row>
    <row r="2" spans="1:6" s="3" customFormat="1" ht="15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17" t="s">
        <v>16</v>
      </c>
      <c r="E3" s="17" t="s">
        <v>17</v>
      </c>
      <c r="F3" s="18" t="s">
        <v>18</v>
      </c>
    </row>
    <row r="4" spans="1:6" ht="29.25" x14ac:dyDescent="0.2">
      <c r="A4" s="29" t="s">
        <v>4</v>
      </c>
      <c r="B4" s="23" t="s">
        <v>5</v>
      </c>
      <c r="C4" s="23" t="s">
        <v>86</v>
      </c>
      <c r="D4" s="24">
        <v>161</v>
      </c>
      <c r="E4" s="24">
        <v>418095111.5</v>
      </c>
      <c r="F4" s="30">
        <v>19755</v>
      </c>
    </row>
    <row r="5" spans="1:6" ht="23.25" customHeight="1" x14ac:dyDescent="0.2">
      <c r="A5" s="99" t="s">
        <v>41</v>
      </c>
      <c r="B5" s="23" t="s">
        <v>7</v>
      </c>
      <c r="C5" s="23" t="s">
        <v>54</v>
      </c>
      <c r="D5" s="24">
        <v>25</v>
      </c>
      <c r="E5" s="24">
        <v>10936214.460000001</v>
      </c>
      <c r="F5" s="30">
        <v>881</v>
      </c>
    </row>
    <row r="6" spans="1:6" ht="19.5" x14ac:dyDescent="0.2">
      <c r="A6" s="97"/>
      <c r="B6" s="23" t="s">
        <v>8</v>
      </c>
      <c r="C6" s="23" t="s">
        <v>54</v>
      </c>
      <c r="D6" s="24">
        <v>1838</v>
      </c>
      <c r="E6" s="24">
        <v>765214013.88</v>
      </c>
      <c r="F6" s="30">
        <v>28255</v>
      </c>
    </row>
    <row r="7" spans="1:6" ht="19.5" x14ac:dyDescent="0.2">
      <c r="A7" s="97"/>
      <c r="B7" s="23" t="s">
        <v>8</v>
      </c>
      <c r="C7" s="23" t="s">
        <v>55</v>
      </c>
      <c r="D7" s="24">
        <v>7</v>
      </c>
      <c r="E7" s="24">
        <v>1559115.51</v>
      </c>
      <c r="F7" s="30">
        <v>126</v>
      </c>
    </row>
    <row r="8" spans="1:6" ht="19.5" x14ac:dyDescent="0.2">
      <c r="A8" s="97"/>
      <c r="B8" s="23" t="s">
        <v>8</v>
      </c>
      <c r="C8" s="23" t="s">
        <v>87</v>
      </c>
      <c r="D8" s="24">
        <v>4</v>
      </c>
      <c r="E8" s="24">
        <v>422522.38</v>
      </c>
      <c r="F8" s="30">
        <v>75</v>
      </c>
    </row>
    <row r="9" spans="1:6" ht="19.5" customHeight="1" x14ac:dyDescent="0.2">
      <c r="A9" s="101" t="s">
        <v>13</v>
      </c>
      <c r="B9" s="101"/>
      <c r="C9" s="102"/>
      <c r="D9" s="9">
        <f>SUM(D4:D8)</f>
        <v>2035</v>
      </c>
      <c r="E9" s="9">
        <f>SUM(E4:E8)</f>
        <v>1196226977.73</v>
      </c>
      <c r="F9" s="8">
        <f>SUM(F4:F8)</f>
        <v>49092</v>
      </c>
    </row>
    <row r="10" spans="1:6" ht="33" customHeight="1" x14ac:dyDescent="0.2">
      <c r="A10" s="29" t="s">
        <v>103</v>
      </c>
      <c r="B10" s="23" t="s">
        <v>35</v>
      </c>
      <c r="C10" s="23" t="s">
        <v>90</v>
      </c>
      <c r="D10" s="24">
        <v>1</v>
      </c>
      <c r="E10" s="24">
        <v>35213.75</v>
      </c>
      <c r="F10" s="30">
        <v>26</v>
      </c>
    </row>
    <row r="11" spans="1:6" ht="20.100000000000001" customHeight="1" x14ac:dyDescent="0.2">
      <c r="A11" s="103" t="s">
        <v>104</v>
      </c>
      <c r="B11" s="103"/>
      <c r="C11" s="104"/>
      <c r="D11" s="13">
        <f>SUM(D10)</f>
        <v>1</v>
      </c>
      <c r="E11" s="13">
        <f>SUM(E10)</f>
        <v>35213.75</v>
      </c>
      <c r="F11" s="14">
        <f>SUM(F10)</f>
        <v>26</v>
      </c>
    </row>
    <row r="12" spans="1:6" s="12" customFormat="1" ht="20.100000000000001" customHeight="1" x14ac:dyDescent="0.2">
      <c r="A12" s="79" t="s">
        <v>23</v>
      </c>
      <c r="B12" s="79"/>
      <c r="C12" s="80"/>
      <c r="D12" s="15">
        <f>SUM(D11,D9)</f>
        <v>2036</v>
      </c>
      <c r="E12" s="15">
        <f>SUM(E11,E9)</f>
        <v>1196262191.48</v>
      </c>
      <c r="F12" s="16">
        <f>SUM(F11,F9)</f>
        <v>49118</v>
      </c>
    </row>
    <row r="13" spans="1:6" s="7" customFormat="1" x14ac:dyDescent="0.2">
      <c r="A13" s="6" t="s">
        <v>93</v>
      </c>
      <c r="B13" s="32"/>
      <c r="C13" s="32"/>
      <c r="D13" s="33"/>
      <c r="E13" s="33"/>
      <c r="F13" s="33"/>
    </row>
    <row r="14" spans="1:6" s="7" customFormat="1" x14ac:dyDescent="0.2">
      <c r="A14" s="6" t="s">
        <v>14</v>
      </c>
      <c r="B14" s="32"/>
      <c r="C14" s="32"/>
      <c r="D14" s="32"/>
      <c r="E14" s="32"/>
      <c r="F14" s="32"/>
    </row>
  </sheetData>
  <mergeCells count="6">
    <mergeCell ref="A11:C11"/>
    <mergeCell ref="A12:C12"/>
    <mergeCell ref="A1:F1"/>
    <mergeCell ref="A2:F2"/>
    <mergeCell ref="A9:C9"/>
    <mergeCell ref="A5:A8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51"/>
    <pageSetUpPr fitToPage="1"/>
  </sheetPr>
  <dimension ref="A1:F20"/>
  <sheetViews>
    <sheetView showGridLines="0" workbookViewId="0">
      <selection activeCell="C24" sqref="C24"/>
    </sheetView>
  </sheetViews>
  <sheetFormatPr defaultRowHeight="12.75" x14ac:dyDescent="0.2"/>
  <cols>
    <col min="1" max="1" width="13.7109375" style="22" customWidth="1"/>
    <col min="2" max="2" width="18" style="20" customWidth="1"/>
    <col min="3" max="3" width="23" style="21" customWidth="1"/>
    <col min="4" max="4" width="13.7109375" style="19" customWidth="1"/>
    <col min="5" max="5" width="14.7109375" style="19" customWidth="1"/>
    <col min="6" max="6" width="13.7109375" style="19" customWidth="1"/>
    <col min="7" max="16384" width="9.140625" style="4"/>
  </cols>
  <sheetData>
    <row r="1" spans="1:6" s="3" customFormat="1" ht="15" x14ac:dyDescent="0.2">
      <c r="A1" s="69" t="s">
        <v>26</v>
      </c>
      <c r="B1" s="69"/>
      <c r="C1" s="69"/>
      <c r="D1" s="69"/>
      <c r="E1" s="69"/>
      <c r="F1" s="69"/>
    </row>
    <row r="2" spans="1:6" s="3" customFormat="1" ht="15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17" t="s">
        <v>16</v>
      </c>
      <c r="E3" s="17" t="s">
        <v>17</v>
      </c>
      <c r="F3" s="18" t="s">
        <v>18</v>
      </c>
    </row>
    <row r="4" spans="1:6" ht="29.25" x14ac:dyDescent="0.2">
      <c r="A4" s="29" t="s">
        <v>4</v>
      </c>
      <c r="B4" s="23" t="s">
        <v>5</v>
      </c>
      <c r="C4" s="23" t="s">
        <v>86</v>
      </c>
      <c r="D4" s="24">
        <v>251</v>
      </c>
      <c r="E4" s="24">
        <v>607668406.88</v>
      </c>
      <c r="F4" s="30">
        <v>30895</v>
      </c>
    </row>
    <row r="5" spans="1:6" ht="19.5" x14ac:dyDescent="0.2">
      <c r="A5" s="99" t="s">
        <v>41</v>
      </c>
      <c r="B5" s="23" t="s">
        <v>8</v>
      </c>
      <c r="C5" s="23" t="s">
        <v>87</v>
      </c>
      <c r="D5" s="24">
        <v>3</v>
      </c>
      <c r="E5" s="24">
        <v>921403.54</v>
      </c>
      <c r="F5" s="30">
        <v>61</v>
      </c>
    </row>
    <row r="6" spans="1:6" ht="19.5" x14ac:dyDescent="0.2">
      <c r="A6" s="97"/>
      <c r="B6" s="23" t="s">
        <v>7</v>
      </c>
      <c r="C6" s="23" t="s">
        <v>54</v>
      </c>
      <c r="D6" s="24">
        <v>47</v>
      </c>
      <c r="E6" s="24">
        <v>22585664.670000002</v>
      </c>
      <c r="F6" s="30">
        <v>2006</v>
      </c>
    </row>
    <row r="7" spans="1:6" ht="19.5" x14ac:dyDescent="0.2">
      <c r="A7" s="97"/>
      <c r="B7" s="23" t="s">
        <v>6</v>
      </c>
      <c r="C7" s="23" t="s">
        <v>52</v>
      </c>
      <c r="D7" s="24">
        <v>3</v>
      </c>
      <c r="E7" s="24">
        <v>593775.64</v>
      </c>
      <c r="F7" s="30">
        <v>180</v>
      </c>
    </row>
    <row r="8" spans="1:6" ht="19.5" x14ac:dyDescent="0.2">
      <c r="A8" s="97"/>
      <c r="B8" s="23" t="s">
        <v>8</v>
      </c>
      <c r="C8" s="23" t="s">
        <v>54</v>
      </c>
      <c r="D8" s="24">
        <v>1646</v>
      </c>
      <c r="E8" s="24">
        <v>974279294.77999997</v>
      </c>
      <c r="F8" s="30">
        <v>43020</v>
      </c>
    </row>
    <row r="9" spans="1:6" x14ac:dyDescent="0.2">
      <c r="A9" s="97"/>
      <c r="B9" s="23" t="s">
        <v>11</v>
      </c>
      <c r="C9" s="23" t="s">
        <v>88</v>
      </c>
      <c r="D9" s="24">
        <v>3</v>
      </c>
      <c r="E9" s="24">
        <v>13753836.77</v>
      </c>
      <c r="F9" s="30">
        <v>2670</v>
      </c>
    </row>
    <row r="10" spans="1:6" ht="18" customHeight="1" x14ac:dyDescent="0.2">
      <c r="A10" s="97"/>
      <c r="B10" s="23" t="s">
        <v>11</v>
      </c>
      <c r="C10" s="23" t="s">
        <v>89</v>
      </c>
      <c r="D10" s="24">
        <v>5</v>
      </c>
      <c r="E10" s="24">
        <v>25611237.260000002</v>
      </c>
      <c r="F10" s="30">
        <v>1760</v>
      </c>
    </row>
    <row r="11" spans="1:6" ht="18" customHeight="1" x14ac:dyDescent="0.2">
      <c r="A11" s="100"/>
      <c r="B11" s="23" t="s">
        <v>8</v>
      </c>
      <c r="C11" s="23" t="s">
        <v>55</v>
      </c>
      <c r="D11" s="24">
        <v>2</v>
      </c>
      <c r="E11" s="24">
        <v>1894400.74</v>
      </c>
      <c r="F11" s="30">
        <v>312</v>
      </c>
    </row>
    <row r="12" spans="1:6" ht="19.5" customHeight="1" x14ac:dyDescent="0.2">
      <c r="A12" s="101" t="s">
        <v>13</v>
      </c>
      <c r="B12" s="101"/>
      <c r="C12" s="102"/>
      <c r="D12" s="9">
        <f>SUM(D4:D11)</f>
        <v>1960</v>
      </c>
      <c r="E12" s="9">
        <f>SUM(E4:E11)</f>
        <v>1647308020.2799997</v>
      </c>
      <c r="F12" s="8">
        <f>SUM(F4:F11)</f>
        <v>80904</v>
      </c>
    </row>
    <row r="13" spans="1:6" ht="19.5" x14ac:dyDescent="0.2">
      <c r="A13" s="29" t="s">
        <v>103</v>
      </c>
      <c r="B13" s="23" t="s">
        <v>35</v>
      </c>
      <c r="C13" s="23" t="s">
        <v>90</v>
      </c>
      <c r="D13" s="24">
        <v>3</v>
      </c>
      <c r="E13" s="24">
        <v>144227.53</v>
      </c>
      <c r="F13" s="30">
        <v>212</v>
      </c>
    </row>
    <row r="14" spans="1:6" ht="20.100000000000001" customHeight="1" x14ac:dyDescent="0.2">
      <c r="A14" s="103" t="s">
        <v>104</v>
      </c>
      <c r="B14" s="103"/>
      <c r="C14" s="104"/>
      <c r="D14" s="13">
        <f>SUM(D13)</f>
        <v>3</v>
      </c>
      <c r="E14" s="13">
        <f>SUM(E13)</f>
        <v>144227.53</v>
      </c>
      <c r="F14" s="14">
        <f>SUM(F13)</f>
        <v>212</v>
      </c>
    </row>
    <row r="15" spans="1:6" ht="19.5" x14ac:dyDescent="0.2">
      <c r="A15" s="99" t="s">
        <v>40</v>
      </c>
      <c r="B15" s="23" t="s">
        <v>34</v>
      </c>
      <c r="C15" s="23" t="s">
        <v>91</v>
      </c>
      <c r="D15" s="24">
        <v>3</v>
      </c>
      <c r="E15" s="24">
        <v>4489715.51</v>
      </c>
      <c r="F15" s="30">
        <v>0</v>
      </c>
    </row>
    <row r="16" spans="1:6" ht="18" customHeight="1" x14ac:dyDescent="0.2">
      <c r="A16" s="100"/>
      <c r="B16" s="23" t="s">
        <v>34</v>
      </c>
      <c r="C16" s="23" t="s">
        <v>92</v>
      </c>
      <c r="D16" s="24">
        <v>7</v>
      </c>
      <c r="E16" s="24">
        <v>10461495.17</v>
      </c>
      <c r="F16" s="30">
        <v>0</v>
      </c>
    </row>
    <row r="17" spans="1:6" s="12" customFormat="1" ht="20.100000000000001" customHeight="1" x14ac:dyDescent="0.2">
      <c r="A17" s="67" t="s">
        <v>22</v>
      </c>
      <c r="B17" s="68"/>
      <c r="C17" s="68"/>
      <c r="D17" s="10">
        <f>SUM(D15:D16)</f>
        <v>10</v>
      </c>
      <c r="E17" s="10">
        <f>SUM(E15:E16)</f>
        <v>14951210.68</v>
      </c>
      <c r="F17" s="11">
        <f>SUM(F15:F16)</f>
        <v>0</v>
      </c>
    </row>
    <row r="18" spans="1:6" s="12" customFormat="1" ht="20.100000000000001" customHeight="1" x14ac:dyDescent="0.2">
      <c r="A18" s="79" t="s">
        <v>23</v>
      </c>
      <c r="B18" s="79"/>
      <c r="C18" s="80"/>
      <c r="D18" s="15">
        <f>SUM(D17,D14,D12)</f>
        <v>1973</v>
      </c>
      <c r="E18" s="15">
        <f>SUM(E17,E14,E12)</f>
        <v>1662403458.4899998</v>
      </c>
      <c r="F18" s="16">
        <f>SUM(F17,F14,F12)</f>
        <v>81116</v>
      </c>
    </row>
    <row r="19" spans="1:6" s="7" customFormat="1" x14ac:dyDescent="0.2">
      <c r="A19" s="6" t="s">
        <v>93</v>
      </c>
      <c r="B19" s="32"/>
      <c r="C19" s="32"/>
      <c r="D19" s="33"/>
      <c r="E19" s="33"/>
      <c r="F19" s="33"/>
    </row>
    <row r="20" spans="1:6" s="7" customFormat="1" x14ac:dyDescent="0.2">
      <c r="A20" s="6" t="s">
        <v>14</v>
      </c>
      <c r="B20" s="32"/>
      <c r="C20" s="32"/>
      <c r="D20" s="32"/>
      <c r="E20" s="32"/>
      <c r="F20" s="32"/>
    </row>
  </sheetData>
  <mergeCells count="8">
    <mergeCell ref="A17:C17"/>
    <mergeCell ref="A18:C18"/>
    <mergeCell ref="A1:F1"/>
    <mergeCell ref="A2:F2"/>
    <mergeCell ref="A15:A16"/>
    <mergeCell ref="A12:C12"/>
    <mergeCell ref="A14:C14"/>
    <mergeCell ref="A5:A11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F40"/>
  <sheetViews>
    <sheetView showGridLines="0" workbookViewId="0">
      <selection activeCell="B43" sqref="B43"/>
    </sheetView>
  </sheetViews>
  <sheetFormatPr defaultRowHeight="12.75" x14ac:dyDescent="0.2"/>
  <cols>
    <col min="1" max="1" width="14.85546875" style="34" customWidth="1"/>
    <col min="2" max="2" width="18" style="35" customWidth="1"/>
    <col min="3" max="3" width="23" style="35" customWidth="1"/>
    <col min="4" max="4" width="13.7109375" style="35" customWidth="1"/>
    <col min="5" max="5" width="14.7109375" style="35" customWidth="1"/>
    <col min="6" max="6" width="13.7109375" style="35" customWidth="1"/>
    <col min="7" max="16384" width="9.140625" style="4"/>
  </cols>
  <sheetData>
    <row r="1" spans="1:6" s="3" customFormat="1" ht="15" customHeight="1" x14ac:dyDescent="0.2">
      <c r="A1" s="69" t="s">
        <v>77</v>
      </c>
      <c r="B1" s="69"/>
      <c r="C1" s="69"/>
      <c r="D1" s="69"/>
      <c r="E1" s="69"/>
      <c r="F1" s="69"/>
    </row>
    <row r="2" spans="1:6" s="3" customFormat="1" ht="15" customHeight="1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ht="19.5" x14ac:dyDescent="0.2">
      <c r="A4" s="71" t="s">
        <v>41</v>
      </c>
      <c r="B4" s="23" t="s">
        <v>11</v>
      </c>
      <c r="C4" s="23" t="s">
        <v>82</v>
      </c>
      <c r="D4" s="24">
        <v>1</v>
      </c>
      <c r="E4" s="24">
        <v>116767847</v>
      </c>
      <c r="F4" s="30">
        <v>0</v>
      </c>
    </row>
    <row r="5" spans="1:6" ht="19.5" x14ac:dyDescent="0.2">
      <c r="A5" s="72"/>
      <c r="B5" s="23" t="s">
        <v>8</v>
      </c>
      <c r="C5" s="23" t="s">
        <v>55</v>
      </c>
      <c r="D5" s="24">
        <v>4</v>
      </c>
      <c r="E5" s="24">
        <v>8103991.9800000004</v>
      </c>
      <c r="F5" s="30">
        <v>111</v>
      </c>
    </row>
    <row r="6" spans="1:6" ht="19.5" x14ac:dyDescent="0.2">
      <c r="A6" s="72"/>
      <c r="B6" s="23" t="s">
        <v>9</v>
      </c>
      <c r="C6" s="23" t="s">
        <v>61</v>
      </c>
      <c r="D6" s="24">
        <v>39365</v>
      </c>
      <c r="E6" s="24">
        <v>3852838619.1700001</v>
      </c>
      <c r="F6" s="30">
        <v>39365</v>
      </c>
    </row>
    <row r="7" spans="1:6" ht="19.5" x14ac:dyDescent="0.2">
      <c r="A7" s="72"/>
      <c r="B7" s="23" t="s">
        <v>8</v>
      </c>
      <c r="C7" s="23" t="s">
        <v>53</v>
      </c>
      <c r="D7" s="24">
        <v>1</v>
      </c>
      <c r="E7" s="24">
        <v>3037934.47</v>
      </c>
      <c r="F7" s="30">
        <v>26</v>
      </c>
    </row>
    <row r="8" spans="1:6" ht="18" customHeight="1" x14ac:dyDescent="0.2">
      <c r="A8" s="72"/>
      <c r="B8" s="23" t="s">
        <v>6</v>
      </c>
      <c r="C8" s="23" t="s">
        <v>53</v>
      </c>
      <c r="D8" s="24">
        <v>7935</v>
      </c>
      <c r="E8" s="24">
        <v>29397963118.48</v>
      </c>
      <c r="F8" s="30">
        <v>228221</v>
      </c>
    </row>
    <row r="9" spans="1:6" ht="18" customHeight="1" x14ac:dyDescent="0.2">
      <c r="A9" s="72"/>
      <c r="B9" s="45" t="s">
        <v>9</v>
      </c>
      <c r="C9" s="45" t="s">
        <v>60</v>
      </c>
      <c r="D9" s="24">
        <v>117431</v>
      </c>
      <c r="E9" s="24">
        <v>12745659961.84</v>
      </c>
      <c r="F9" s="30">
        <v>117431</v>
      </c>
    </row>
    <row r="10" spans="1:6" ht="18" customHeight="1" x14ac:dyDescent="0.2">
      <c r="A10" s="72"/>
      <c r="B10" s="23" t="s">
        <v>9</v>
      </c>
      <c r="C10" s="23" t="s">
        <v>59</v>
      </c>
      <c r="D10" s="24">
        <v>2056</v>
      </c>
      <c r="E10" s="24">
        <v>148903299.02000001</v>
      </c>
      <c r="F10" s="30">
        <v>2056</v>
      </c>
    </row>
    <row r="11" spans="1:6" ht="22.5" customHeight="1" x14ac:dyDescent="0.2">
      <c r="A11" s="72"/>
      <c r="B11" s="23" t="s">
        <v>9</v>
      </c>
      <c r="C11" s="23" t="s">
        <v>57</v>
      </c>
      <c r="D11" s="24">
        <v>40256</v>
      </c>
      <c r="E11" s="24">
        <v>4166528456.77</v>
      </c>
      <c r="F11" s="30">
        <v>40256</v>
      </c>
    </row>
    <row r="12" spans="1:6" ht="19.5" customHeight="1" x14ac:dyDescent="0.2">
      <c r="A12" s="73" t="s">
        <v>72</v>
      </c>
      <c r="B12" s="74"/>
      <c r="C12" s="74"/>
      <c r="D12" s="9">
        <f>SUM(D4:D11)</f>
        <v>207049</v>
      </c>
      <c r="E12" s="9">
        <f>SUM(E4:E11)</f>
        <v>50439803228.729996</v>
      </c>
      <c r="F12" s="8">
        <f>SUM(F4:F11)</f>
        <v>427466</v>
      </c>
    </row>
    <row r="13" spans="1:6" ht="19.5" x14ac:dyDescent="0.2">
      <c r="A13" s="75" t="s">
        <v>40</v>
      </c>
      <c r="B13" s="27" t="s">
        <v>21</v>
      </c>
      <c r="C13" s="27" t="s">
        <v>98</v>
      </c>
      <c r="D13" s="28">
        <v>1</v>
      </c>
      <c r="E13" s="28">
        <v>9986466</v>
      </c>
      <c r="F13" s="38">
        <v>1</v>
      </c>
    </row>
    <row r="14" spans="1:6" ht="19.5" x14ac:dyDescent="0.2">
      <c r="A14" s="76"/>
      <c r="B14" s="27" t="s">
        <v>15</v>
      </c>
      <c r="C14" s="27" t="s">
        <v>97</v>
      </c>
      <c r="D14" s="28">
        <v>1</v>
      </c>
      <c r="E14" s="28">
        <v>1900000</v>
      </c>
      <c r="F14" s="38">
        <v>0</v>
      </c>
    </row>
    <row r="15" spans="1:6" ht="19.5" x14ac:dyDescent="0.2">
      <c r="A15" s="76"/>
      <c r="B15" s="27" t="s">
        <v>15</v>
      </c>
      <c r="C15" s="27" t="s">
        <v>73</v>
      </c>
      <c r="D15" s="28">
        <v>2</v>
      </c>
      <c r="E15" s="28">
        <v>30322232.829999998</v>
      </c>
      <c r="F15" s="38">
        <v>0</v>
      </c>
    </row>
    <row r="16" spans="1:6" ht="19.5" x14ac:dyDescent="0.2">
      <c r="A16" s="76"/>
      <c r="B16" s="27" t="s">
        <v>21</v>
      </c>
      <c r="C16" s="27" t="s">
        <v>63</v>
      </c>
      <c r="D16" s="28">
        <v>5</v>
      </c>
      <c r="E16" s="28">
        <v>88177093.799999997</v>
      </c>
      <c r="F16" s="38">
        <v>5</v>
      </c>
    </row>
    <row r="17" spans="1:6" ht="19.5" x14ac:dyDescent="0.2">
      <c r="A17" s="76"/>
      <c r="B17" s="27" t="s">
        <v>15</v>
      </c>
      <c r="C17" s="27" t="s">
        <v>84</v>
      </c>
      <c r="D17" s="28">
        <v>2</v>
      </c>
      <c r="E17" s="28">
        <v>1470391.87</v>
      </c>
      <c r="F17" s="38">
        <v>1</v>
      </c>
    </row>
    <row r="18" spans="1:6" ht="19.5" x14ac:dyDescent="0.2">
      <c r="A18" s="76"/>
      <c r="B18" s="27" t="s">
        <v>21</v>
      </c>
      <c r="C18" s="27" t="s">
        <v>64</v>
      </c>
      <c r="D18" s="28">
        <v>11</v>
      </c>
      <c r="E18" s="28">
        <v>557628017.86000001</v>
      </c>
      <c r="F18" s="38">
        <v>10</v>
      </c>
    </row>
    <row r="19" spans="1:6" ht="19.5" x14ac:dyDescent="0.2">
      <c r="A19" s="76"/>
      <c r="B19" s="27" t="s">
        <v>15</v>
      </c>
      <c r="C19" s="27" t="s">
        <v>64</v>
      </c>
      <c r="D19" s="28">
        <v>18</v>
      </c>
      <c r="E19" s="28">
        <v>161260474.61000001</v>
      </c>
      <c r="F19" s="38">
        <v>1</v>
      </c>
    </row>
    <row r="20" spans="1:6" ht="19.5" x14ac:dyDescent="0.2">
      <c r="A20" s="76"/>
      <c r="B20" s="27" t="s">
        <v>15</v>
      </c>
      <c r="C20" s="27" t="s">
        <v>67</v>
      </c>
      <c r="D20" s="28">
        <v>1</v>
      </c>
      <c r="E20" s="28">
        <v>14131421.609999999</v>
      </c>
      <c r="F20" s="38">
        <v>0</v>
      </c>
    </row>
    <row r="21" spans="1:6" ht="19.5" x14ac:dyDescent="0.2">
      <c r="A21" s="76"/>
      <c r="B21" s="27" t="s">
        <v>15</v>
      </c>
      <c r="C21" s="27" t="s">
        <v>63</v>
      </c>
      <c r="D21" s="28">
        <v>5</v>
      </c>
      <c r="E21" s="28">
        <v>547342772.24000001</v>
      </c>
      <c r="F21" s="38">
        <v>1</v>
      </c>
    </row>
    <row r="22" spans="1:6" ht="19.5" x14ac:dyDescent="0.2">
      <c r="A22" s="76"/>
      <c r="B22" s="23" t="s">
        <v>15</v>
      </c>
      <c r="C22" s="23" t="s">
        <v>83</v>
      </c>
      <c r="D22" s="24">
        <v>6</v>
      </c>
      <c r="E22" s="24">
        <v>334333787.49000001</v>
      </c>
      <c r="F22" s="30">
        <v>1</v>
      </c>
    </row>
    <row r="23" spans="1:6" ht="19.5" customHeight="1" x14ac:dyDescent="0.2">
      <c r="A23" s="67" t="s">
        <v>22</v>
      </c>
      <c r="B23" s="68"/>
      <c r="C23" s="68"/>
      <c r="D23" s="10">
        <f>SUM(D13:D22)</f>
        <v>52</v>
      </c>
      <c r="E23" s="10">
        <f>SUM(E13:E22)</f>
        <v>1746552658.3100002</v>
      </c>
      <c r="F23" s="11">
        <f>SUM(F13:F22)</f>
        <v>20</v>
      </c>
    </row>
    <row r="24" spans="1:6" ht="19.5" customHeight="1" x14ac:dyDescent="0.2">
      <c r="A24" s="81" t="s">
        <v>103</v>
      </c>
      <c r="B24" s="57" t="s">
        <v>19</v>
      </c>
      <c r="C24" s="25" t="s">
        <v>65</v>
      </c>
      <c r="D24" s="26">
        <v>45</v>
      </c>
      <c r="E24" s="26">
        <v>155541693</v>
      </c>
      <c r="F24" s="49">
        <v>797</v>
      </c>
    </row>
    <row r="25" spans="1:6" ht="19.5" x14ac:dyDescent="0.2">
      <c r="A25" s="85"/>
      <c r="B25" s="57" t="s">
        <v>32</v>
      </c>
      <c r="C25" s="25" t="s">
        <v>65</v>
      </c>
      <c r="D25" s="26">
        <v>128</v>
      </c>
      <c r="E25" s="26">
        <v>746661027.46000004</v>
      </c>
      <c r="F25" s="58">
        <v>144</v>
      </c>
    </row>
    <row r="26" spans="1:6" ht="19.5" customHeight="1" x14ac:dyDescent="0.2">
      <c r="A26" s="83" t="s">
        <v>104</v>
      </c>
      <c r="B26" s="84"/>
      <c r="C26" s="84"/>
      <c r="D26" s="13">
        <f>SUM(D24:D25)</f>
        <v>173</v>
      </c>
      <c r="E26" s="13">
        <f>SUM(E24:E25)</f>
        <v>902202720.46000004</v>
      </c>
      <c r="F26" s="14">
        <f>SUM(F24:F25)</f>
        <v>941</v>
      </c>
    </row>
    <row r="27" spans="1:6" ht="15" customHeight="1" x14ac:dyDescent="0.2">
      <c r="A27" s="86" t="s">
        <v>49</v>
      </c>
      <c r="B27" s="23" t="s">
        <v>38</v>
      </c>
      <c r="C27" s="23" t="s">
        <v>60</v>
      </c>
      <c r="D27" s="24">
        <v>2677</v>
      </c>
      <c r="E27" s="24">
        <v>505146046.67000002</v>
      </c>
      <c r="F27" s="30">
        <v>2677</v>
      </c>
    </row>
    <row r="28" spans="1:6" ht="16.5" customHeight="1" x14ac:dyDescent="0.2">
      <c r="A28" s="87"/>
      <c r="B28" s="23" t="s">
        <v>38</v>
      </c>
      <c r="C28" s="23" t="s">
        <v>59</v>
      </c>
      <c r="D28" s="24">
        <v>155</v>
      </c>
      <c r="E28" s="24">
        <v>31751417.25</v>
      </c>
      <c r="F28" s="30">
        <v>155</v>
      </c>
    </row>
    <row r="29" spans="1:6" x14ac:dyDescent="0.2">
      <c r="A29" s="87"/>
      <c r="B29" s="27" t="s">
        <v>38</v>
      </c>
      <c r="C29" s="27" t="s">
        <v>61</v>
      </c>
      <c r="D29" s="28">
        <v>229</v>
      </c>
      <c r="E29" s="28">
        <v>35775848.030000001</v>
      </c>
      <c r="F29" s="38">
        <v>229</v>
      </c>
    </row>
    <row r="30" spans="1:6" ht="19.5" x14ac:dyDescent="0.2">
      <c r="A30" s="92"/>
      <c r="B30" s="23" t="s">
        <v>38</v>
      </c>
      <c r="C30" s="23" t="s">
        <v>57</v>
      </c>
      <c r="D30" s="24">
        <v>170</v>
      </c>
      <c r="E30" s="24">
        <v>34599340.289999999</v>
      </c>
      <c r="F30" s="30">
        <v>170</v>
      </c>
    </row>
    <row r="31" spans="1:6" ht="19.5" customHeight="1" x14ac:dyDescent="0.2">
      <c r="A31" s="77" t="s">
        <v>68</v>
      </c>
      <c r="B31" s="78"/>
      <c r="C31" s="78"/>
      <c r="D31" s="41">
        <f>SUM(D27:D30)</f>
        <v>3231</v>
      </c>
      <c r="E31" s="41">
        <f>SUM(E27:E30)</f>
        <v>607272652.24000001</v>
      </c>
      <c r="F31" s="42">
        <f>SUM(F27:F30)</f>
        <v>3231</v>
      </c>
    </row>
    <row r="32" spans="1:6" ht="26.25" customHeight="1" x14ac:dyDescent="0.2">
      <c r="A32" s="88" t="s">
        <v>42</v>
      </c>
      <c r="B32" s="55" t="s">
        <v>75</v>
      </c>
      <c r="C32" s="55" t="s">
        <v>57</v>
      </c>
      <c r="D32" s="53">
        <v>153</v>
      </c>
      <c r="E32" s="53">
        <v>21457157.920000002</v>
      </c>
      <c r="F32" s="54">
        <v>153</v>
      </c>
    </row>
    <row r="33" spans="1:6" ht="27.75" customHeight="1" x14ac:dyDescent="0.2">
      <c r="A33" s="89"/>
      <c r="B33" s="55" t="s">
        <v>75</v>
      </c>
      <c r="C33" s="55" t="s">
        <v>60</v>
      </c>
      <c r="D33" s="53">
        <v>889</v>
      </c>
      <c r="E33" s="53">
        <v>132609325.39</v>
      </c>
      <c r="F33" s="54">
        <v>889</v>
      </c>
    </row>
    <row r="34" spans="1:6" ht="27" customHeight="1" x14ac:dyDescent="0.2">
      <c r="A34" s="89"/>
      <c r="B34" s="55" t="s">
        <v>75</v>
      </c>
      <c r="C34" s="55" t="s">
        <v>59</v>
      </c>
      <c r="D34" s="53">
        <v>22</v>
      </c>
      <c r="E34" s="53">
        <v>1825526.41</v>
      </c>
      <c r="F34" s="54">
        <v>22</v>
      </c>
    </row>
    <row r="35" spans="1:6" ht="15" customHeight="1" x14ac:dyDescent="0.2">
      <c r="A35" s="90" t="s">
        <v>69</v>
      </c>
      <c r="B35" s="90"/>
      <c r="C35" s="91"/>
      <c r="D35" s="51">
        <f>SUM(D32:D34)</f>
        <v>1064</v>
      </c>
      <c r="E35" s="51">
        <f>SUM(E32:E34)</f>
        <v>155892009.72</v>
      </c>
      <c r="F35" s="52">
        <f>SUM(F32:F34)</f>
        <v>1064</v>
      </c>
    </row>
    <row r="36" spans="1:6" ht="23.25" customHeight="1" x14ac:dyDescent="0.2">
      <c r="A36" s="60" t="s">
        <v>78</v>
      </c>
      <c r="B36" s="25" t="s">
        <v>79</v>
      </c>
      <c r="C36" s="25" t="s">
        <v>85</v>
      </c>
      <c r="D36" s="26">
        <v>54</v>
      </c>
      <c r="E36" s="26">
        <v>570929405.37</v>
      </c>
      <c r="F36" s="31">
        <v>2023</v>
      </c>
    </row>
    <row r="37" spans="1:6" ht="19.5" customHeight="1" x14ac:dyDescent="0.2">
      <c r="A37" s="77" t="s">
        <v>80</v>
      </c>
      <c r="B37" s="78"/>
      <c r="C37" s="78"/>
      <c r="D37" s="61">
        <f>D36</f>
        <v>54</v>
      </c>
      <c r="E37" s="61">
        <f>E36</f>
        <v>570929405.37</v>
      </c>
      <c r="F37" s="62">
        <f>F36</f>
        <v>2023</v>
      </c>
    </row>
    <row r="38" spans="1:6" ht="19.5" customHeight="1" x14ac:dyDescent="0.2">
      <c r="A38" s="79" t="s">
        <v>23</v>
      </c>
      <c r="B38" s="79"/>
      <c r="C38" s="80"/>
      <c r="D38" s="15">
        <f>D12+D23+D26+D31+D35+D37</f>
        <v>211623</v>
      </c>
      <c r="E38" s="15">
        <f>E12+E23+E26+E31+E35+E37</f>
        <v>54422652674.829994</v>
      </c>
      <c r="F38" s="63">
        <f>F12+F23+F26+F31+F35+F37</f>
        <v>434745</v>
      </c>
    </row>
    <row r="39" spans="1:6" x14ac:dyDescent="0.2">
      <c r="A39" s="6" t="s">
        <v>93</v>
      </c>
      <c r="D39" s="36"/>
      <c r="E39" s="36"/>
      <c r="F39" s="36"/>
    </row>
    <row r="40" spans="1:6" x14ac:dyDescent="0.2">
      <c r="A40" s="6" t="s">
        <v>14</v>
      </c>
    </row>
  </sheetData>
  <mergeCells count="14">
    <mergeCell ref="A23:C23"/>
    <mergeCell ref="A1:F1"/>
    <mergeCell ref="A2:F2"/>
    <mergeCell ref="A4:A11"/>
    <mergeCell ref="A12:C12"/>
    <mergeCell ref="A13:A22"/>
    <mergeCell ref="A38:C38"/>
    <mergeCell ref="A37:C37"/>
    <mergeCell ref="A24:A25"/>
    <mergeCell ref="A26:C26"/>
    <mergeCell ref="A27:A30"/>
    <mergeCell ref="A31:C31"/>
    <mergeCell ref="A32:A34"/>
    <mergeCell ref="A35:C35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F38"/>
  <sheetViews>
    <sheetView showGridLines="0" workbookViewId="0">
      <selection activeCell="C41" sqref="C41"/>
    </sheetView>
  </sheetViews>
  <sheetFormatPr defaultRowHeight="12.75" x14ac:dyDescent="0.2"/>
  <cols>
    <col min="1" max="1" width="14.85546875" style="34" customWidth="1"/>
    <col min="2" max="2" width="18" style="35" customWidth="1"/>
    <col min="3" max="3" width="23" style="35" customWidth="1"/>
    <col min="4" max="4" width="13.7109375" style="35" customWidth="1"/>
    <col min="5" max="5" width="14.7109375" style="35" customWidth="1"/>
    <col min="6" max="6" width="13.7109375" style="35" customWidth="1"/>
    <col min="7" max="16384" width="9.140625" style="4"/>
  </cols>
  <sheetData>
    <row r="1" spans="1:6" s="3" customFormat="1" ht="15" customHeight="1" x14ac:dyDescent="0.2">
      <c r="A1" s="69" t="s">
        <v>76</v>
      </c>
      <c r="B1" s="69"/>
      <c r="C1" s="69"/>
      <c r="D1" s="69"/>
      <c r="E1" s="69"/>
      <c r="F1" s="69"/>
    </row>
    <row r="2" spans="1:6" s="3" customFormat="1" ht="15" customHeight="1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ht="19.5" x14ac:dyDescent="0.2">
      <c r="A4" s="71" t="s">
        <v>41</v>
      </c>
      <c r="B4" s="23" t="s">
        <v>9</v>
      </c>
      <c r="C4" s="23" t="s">
        <v>60</v>
      </c>
      <c r="D4" s="24">
        <v>143231</v>
      </c>
      <c r="E4" s="24">
        <v>15321035545.1</v>
      </c>
      <c r="F4" s="30">
        <v>143231</v>
      </c>
    </row>
    <row r="5" spans="1:6" x14ac:dyDescent="0.2">
      <c r="A5" s="72"/>
      <c r="B5" s="23" t="s">
        <v>6</v>
      </c>
      <c r="C5" s="23" t="s">
        <v>53</v>
      </c>
      <c r="D5" s="24">
        <v>8358</v>
      </c>
      <c r="E5" s="24">
        <v>28465043902.48</v>
      </c>
      <c r="F5" s="30">
        <v>235144</v>
      </c>
    </row>
    <row r="6" spans="1:6" ht="19.5" x14ac:dyDescent="0.2">
      <c r="A6" s="72"/>
      <c r="B6" s="23" t="s">
        <v>6</v>
      </c>
      <c r="C6" s="23" t="s">
        <v>52</v>
      </c>
      <c r="D6" s="24">
        <v>2</v>
      </c>
      <c r="E6" s="24">
        <v>207150</v>
      </c>
      <c r="F6" s="30">
        <v>1</v>
      </c>
    </row>
    <row r="7" spans="1:6" ht="19.5" x14ac:dyDescent="0.2">
      <c r="A7" s="72"/>
      <c r="B7" s="23" t="s">
        <v>9</v>
      </c>
      <c r="C7" s="23" t="s">
        <v>61</v>
      </c>
      <c r="D7" s="24">
        <v>20980</v>
      </c>
      <c r="E7" s="24">
        <v>1984119275.5799999</v>
      </c>
      <c r="F7" s="30">
        <v>20980</v>
      </c>
    </row>
    <row r="8" spans="1:6" ht="18" customHeight="1" x14ac:dyDescent="0.2">
      <c r="A8" s="72"/>
      <c r="B8" s="23" t="s">
        <v>9</v>
      </c>
      <c r="C8" s="23" t="s">
        <v>57</v>
      </c>
      <c r="D8" s="24">
        <v>41358</v>
      </c>
      <c r="E8" s="24">
        <v>4115319202.5599999</v>
      </c>
      <c r="F8" s="30">
        <v>41358</v>
      </c>
    </row>
    <row r="9" spans="1:6" ht="18" customHeight="1" x14ac:dyDescent="0.2">
      <c r="A9" s="72"/>
      <c r="B9" s="45" t="s">
        <v>8</v>
      </c>
      <c r="C9" s="45" t="s">
        <v>53</v>
      </c>
      <c r="D9" s="24">
        <v>1</v>
      </c>
      <c r="E9" s="24">
        <v>2510581.12</v>
      </c>
      <c r="F9" s="30">
        <v>0</v>
      </c>
    </row>
    <row r="10" spans="1:6" ht="18" customHeight="1" x14ac:dyDescent="0.2">
      <c r="A10" s="72"/>
      <c r="B10" s="23" t="s">
        <v>9</v>
      </c>
      <c r="C10" s="23" t="s">
        <v>59</v>
      </c>
      <c r="D10" s="24">
        <v>2074</v>
      </c>
      <c r="E10" s="24">
        <v>138499685.58000001</v>
      </c>
      <c r="F10" s="30">
        <v>2074</v>
      </c>
    </row>
    <row r="11" spans="1:6" ht="22.5" customHeight="1" x14ac:dyDescent="0.2">
      <c r="A11" s="72"/>
      <c r="B11" s="23" t="s">
        <v>8</v>
      </c>
      <c r="C11" s="23" t="s">
        <v>55</v>
      </c>
      <c r="D11" s="24">
        <v>5</v>
      </c>
      <c r="E11" s="24">
        <v>9924909.6099999994</v>
      </c>
      <c r="F11" s="30">
        <v>170</v>
      </c>
    </row>
    <row r="12" spans="1:6" ht="19.5" customHeight="1" x14ac:dyDescent="0.2">
      <c r="A12" s="73" t="s">
        <v>72</v>
      </c>
      <c r="B12" s="74"/>
      <c r="C12" s="74"/>
      <c r="D12" s="9">
        <f>SUM(D4:D11)</f>
        <v>216009</v>
      </c>
      <c r="E12" s="9">
        <f>SUM(E4:E11)</f>
        <v>50036660252.030006</v>
      </c>
      <c r="F12" s="8">
        <f>SUM(F4:F11)</f>
        <v>442958</v>
      </c>
    </row>
    <row r="13" spans="1:6" ht="19.5" x14ac:dyDescent="0.2">
      <c r="A13" s="75" t="s">
        <v>40</v>
      </c>
      <c r="B13" s="27" t="s">
        <v>15</v>
      </c>
      <c r="C13" s="27" t="s">
        <v>67</v>
      </c>
      <c r="D13" s="28">
        <v>3</v>
      </c>
      <c r="E13" s="28">
        <v>66122288.25</v>
      </c>
      <c r="F13" s="38">
        <v>0</v>
      </c>
    </row>
    <row r="14" spans="1:6" ht="19.5" x14ac:dyDescent="0.2">
      <c r="A14" s="76"/>
      <c r="B14" s="27" t="s">
        <v>15</v>
      </c>
      <c r="C14" s="27" t="s">
        <v>64</v>
      </c>
      <c r="D14" s="28">
        <v>47</v>
      </c>
      <c r="E14" s="28">
        <v>904939357.75999999</v>
      </c>
      <c r="F14" s="38">
        <v>1</v>
      </c>
    </row>
    <row r="15" spans="1:6" ht="19.5" x14ac:dyDescent="0.2">
      <c r="A15" s="76"/>
      <c r="B15" s="27" t="s">
        <v>15</v>
      </c>
      <c r="C15" s="27" t="s">
        <v>63</v>
      </c>
      <c r="D15" s="28">
        <v>14</v>
      </c>
      <c r="E15" s="28">
        <v>374523405.58999997</v>
      </c>
      <c r="F15" s="38">
        <v>0</v>
      </c>
    </row>
    <row r="16" spans="1:6" ht="19.5" x14ac:dyDescent="0.2">
      <c r="A16" s="76"/>
      <c r="B16" s="27" t="s">
        <v>15</v>
      </c>
      <c r="C16" s="27" t="s">
        <v>73</v>
      </c>
      <c r="D16" s="28">
        <v>1</v>
      </c>
      <c r="E16" s="28">
        <v>6809935.0199999996</v>
      </c>
      <c r="F16" s="38">
        <v>0</v>
      </c>
    </row>
    <row r="17" spans="1:6" ht="19.5" x14ac:dyDescent="0.2">
      <c r="A17" s="76"/>
      <c r="B17" s="27" t="s">
        <v>21</v>
      </c>
      <c r="C17" s="27" t="s">
        <v>64</v>
      </c>
      <c r="D17" s="28">
        <v>5</v>
      </c>
      <c r="E17" s="28">
        <v>358545518.81999999</v>
      </c>
      <c r="F17" s="38">
        <v>3</v>
      </c>
    </row>
    <row r="18" spans="1:6" ht="19.5" x14ac:dyDescent="0.2">
      <c r="A18" s="76"/>
      <c r="B18" s="27" t="s">
        <v>15</v>
      </c>
      <c r="C18" s="27" t="s">
        <v>84</v>
      </c>
      <c r="D18" s="28">
        <v>7</v>
      </c>
      <c r="E18" s="28">
        <v>23704193.879999999</v>
      </c>
      <c r="F18" s="38">
        <v>1</v>
      </c>
    </row>
    <row r="19" spans="1:6" ht="19.5" x14ac:dyDescent="0.2">
      <c r="A19" s="76"/>
      <c r="B19" s="27" t="s">
        <v>15</v>
      </c>
      <c r="C19" s="27" t="s">
        <v>97</v>
      </c>
      <c r="D19" s="28">
        <v>1</v>
      </c>
      <c r="E19" s="28">
        <v>1197000</v>
      </c>
      <c r="F19" s="38">
        <v>1</v>
      </c>
    </row>
    <row r="20" spans="1:6" ht="19.5" x14ac:dyDescent="0.2">
      <c r="A20" s="76"/>
      <c r="B20" s="23" t="s">
        <v>21</v>
      </c>
      <c r="C20" s="23" t="s">
        <v>63</v>
      </c>
      <c r="D20" s="24">
        <v>1</v>
      </c>
      <c r="E20" s="24">
        <v>10430100</v>
      </c>
      <c r="F20" s="30">
        <v>0</v>
      </c>
    </row>
    <row r="21" spans="1:6" ht="19.5" x14ac:dyDescent="0.2">
      <c r="A21" s="76"/>
      <c r="B21" s="23" t="s">
        <v>15</v>
      </c>
      <c r="C21" s="23" t="s">
        <v>83</v>
      </c>
      <c r="D21" s="24">
        <v>3</v>
      </c>
      <c r="E21" s="24">
        <v>350652970.55000001</v>
      </c>
      <c r="F21" s="30">
        <v>0</v>
      </c>
    </row>
    <row r="22" spans="1:6" ht="19.5" customHeight="1" x14ac:dyDescent="0.2">
      <c r="A22" s="67" t="s">
        <v>22</v>
      </c>
      <c r="B22" s="68"/>
      <c r="C22" s="68"/>
      <c r="D22" s="10">
        <f>SUM(D13:D21)</f>
        <v>82</v>
      </c>
      <c r="E22" s="10">
        <f>SUM(E13:E21)</f>
        <v>2096924769.8699999</v>
      </c>
      <c r="F22" s="11">
        <f>SUM(F13:F21)</f>
        <v>6</v>
      </c>
    </row>
    <row r="23" spans="1:6" ht="19.5" customHeight="1" x14ac:dyDescent="0.2">
      <c r="A23" s="81" t="s">
        <v>103</v>
      </c>
      <c r="B23" s="57" t="s">
        <v>32</v>
      </c>
      <c r="C23" s="25" t="s">
        <v>65</v>
      </c>
      <c r="D23" s="26">
        <v>45</v>
      </c>
      <c r="E23" s="26">
        <v>338435377.56</v>
      </c>
      <c r="F23" s="49">
        <v>24891</v>
      </c>
    </row>
    <row r="24" spans="1:6" ht="19.5" x14ac:dyDescent="0.2">
      <c r="A24" s="85"/>
      <c r="B24" s="57" t="s">
        <v>19</v>
      </c>
      <c r="C24" s="25" t="s">
        <v>65</v>
      </c>
      <c r="D24" s="26">
        <v>19</v>
      </c>
      <c r="E24" s="26">
        <v>68969483.569999993</v>
      </c>
      <c r="F24" s="58">
        <v>336</v>
      </c>
    </row>
    <row r="25" spans="1:6" ht="19.5" customHeight="1" x14ac:dyDescent="0.2">
      <c r="A25" s="83" t="s">
        <v>104</v>
      </c>
      <c r="B25" s="84"/>
      <c r="C25" s="84"/>
      <c r="D25" s="13">
        <f>SUM(D23:D24)</f>
        <v>64</v>
      </c>
      <c r="E25" s="13">
        <f>SUM(E23:E24)</f>
        <v>407404861.13</v>
      </c>
      <c r="F25" s="14">
        <f>SUM(F23:F24)</f>
        <v>25227</v>
      </c>
    </row>
    <row r="26" spans="1:6" ht="19.5" customHeight="1" x14ac:dyDescent="0.2">
      <c r="A26" s="86" t="s">
        <v>49</v>
      </c>
      <c r="B26" s="23" t="s">
        <v>38</v>
      </c>
      <c r="C26" s="23" t="s">
        <v>61</v>
      </c>
      <c r="D26" s="24">
        <v>7838</v>
      </c>
      <c r="E26" s="24">
        <v>1289411039.4300001</v>
      </c>
      <c r="F26" s="30">
        <v>7838</v>
      </c>
    </row>
    <row r="27" spans="1:6" ht="19.5" customHeight="1" x14ac:dyDescent="0.2">
      <c r="A27" s="87"/>
      <c r="B27" s="23" t="s">
        <v>38</v>
      </c>
      <c r="C27" s="23" t="s">
        <v>60</v>
      </c>
      <c r="D27" s="24">
        <v>11494</v>
      </c>
      <c r="E27" s="24">
        <v>2200234464.4200001</v>
      </c>
      <c r="F27" s="30">
        <v>11494</v>
      </c>
    </row>
    <row r="28" spans="1:6" ht="19.5" x14ac:dyDescent="0.2">
      <c r="A28" s="87"/>
      <c r="B28" s="27" t="s">
        <v>38</v>
      </c>
      <c r="C28" s="27" t="s">
        <v>57</v>
      </c>
      <c r="D28" s="28">
        <v>1798</v>
      </c>
      <c r="E28" s="28">
        <v>327369864.56</v>
      </c>
      <c r="F28" s="38">
        <v>1798</v>
      </c>
    </row>
    <row r="29" spans="1:6" x14ac:dyDescent="0.2">
      <c r="A29" s="92"/>
      <c r="B29" s="23" t="s">
        <v>38</v>
      </c>
      <c r="C29" s="23" t="s">
        <v>59</v>
      </c>
      <c r="D29" s="24">
        <v>2071</v>
      </c>
      <c r="E29" s="24">
        <v>391986306.5</v>
      </c>
      <c r="F29" s="30">
        <v>2071</v>
      </c>
    </row>
    <row r="30" spans="1:6" ht="19.5" customHeight="1" x14ac:dyDescent="0.2">
      <c r="A30" s="77" t="s">
        <v>68</v>
      </c>
      <c r="B30" s="78"/>
      <c r="C30" s="78"/>
      <c r="D30" s="41">
        <f>SUM(D26:D29)</f>
        <v>23201</v>
      </c>
      <c r="E30" s="41">
        <f>SUM(E26:E29)</f>
        <v>4209001674.9100003</v>
      </c>
      <c r="F30" s="42">
        <f>SUM(F26:F29)</f>
        <v>23201</v>
      </c>
    </row>
    <row r="31" spans="1:6" ht="26.25" customHeight="1" x14ac:dyDescent="0.2">
      <c r="A31" s="88" t="s">
        <v>42</v>
      </c>
      <c r="B31" s="55" t="s">
        <v>75</v>
      </c>
      <c r="C31" s="55" t="s">
        <v>57</v>
      </c>
      <c r="D31" s="53">
        <v>209</v>
      </c>
      <c r="E31" s="53">
        <v>27189100.489999998</v>
      </c>
      <c r="F31" s="54">
        <v>209</v>
      </c>
    </row>
    <row r="32" spans="1:6" ht="27.75" customHeight="1" x14ac:dyDescent="0.2">
      <c r="A32" s="89"/>
      <c r="B32" s="55" t="s">
        <v>20</v>
      </c>
      <c r="C32" s="55" t="s">
        <v>54</v>
      </c>
      <c r="D32" s="53">
        <v>9</v>
      </c>
      <c r="E32" s="53">
        <v>70711000.069999993</v>
      </c>
      <c r="F32" s="54">
        <v>1166</v>
      </c>
    </row>
    <row r="33" spans="1:6" ht="27" customHeight="1" x14ac:dyDescent="0.2">
      <c r="A33" s="89"/>
      <c r="B33" s="55" t="s">
        <v>75</v>
      </c>
      <c r="C33" s="55" t="s">
        <v>59</v>
      </c>
      <c r="D33" s="53">
        <v>22</v>
      </c>
      <c r="E33" s="53">
        <v>1827978.53</v>
      </c>
      <c r="F33" s="54">
        <v>22</v>
      </c>
    </row>
    <row r="34" spans="1:6" ht="27.75" customHeight="1" x14ac:dyDescent="0.2">
      <c r="A34" s="93"/>
      <c r="B34" s="55" t="s">
        <v>75</v>
      </c>
      <c r="C34" s="55" t="s">
        <v>60</v>
      </c>
      <c r="D34" s="53">
        <v>1802</v>
      </c>
      <c r="E34" s="53">
        <v>277292133.35000002</v>
      </c>
      <c r="F34" s="54">
        <v>1802</v>
      </c>
    </row>
    <row r="35" spans="1:6" ht="19.5" customHeight="1" x14ac:dyDescent="0.2">
      <c r="A35" s="90" t="s">
        <v>69</v>
      </c>
      <c r="B35" s="90"/>
      <c r="C35" s="91"/>
      <c r="D35" s="51">
        <f>SUM(D31:D34)</f>
        <v>2042</v>
      </c>
      <c r="E35" s="51">
        <f>SUM(E31:E34)</f>
        <v>377020212.44</v>
      </c>
      <c r="F35" s="52">
        <f>SUM(F31:F34)</f>
        <v>3199</v>
      </c>
    </row>
    <row r="36" spans="1:6" ht="19.5" customHeight="1" x14ac:dyDescent="0.2">
      <c r="A36" s="79" t="s">
        <v>23</v>
      </c>
      <c r="B36" s="79"/>
      <c r="C36" s="80"/>
      <c r="D36" s="15">
        <f>D12+D22+D25+D30+D35</f>
        <v>241398</v>
      </c>
      <c r="E36" s="15">
        <f>E12+E22+E25+E30+E35</f>
        <v>57127011770.380013</v>
      </c>
      <c r="F36" s="16">
        <f>F12+F22+F25+F30+F35</f>
        <v>494591</v>
      </c>
    </row>
    <row r="37" spans="1:6" x14ac:dyDescent="0.2">
      <c r="A37" s="6" t="s">
        <v>93</v>
      </c>
      <c r="D37" s="36"/>
      <c r="E37" s="36"/>
      <c r="F37" s="36"/>
    </row>
    <row r="38" spans="1:6" x14ac:dyDescent="0.2">
      <c r="A38" s="6" t="s">
        <v>14</v>
      </c>
    </row>
  </sheetData>
  <mergeCells count="13">
    <mergeCell ref="A36:C36"/>
    <mergeCell ref="A31:A34"/>
    <mergeCell ref="A1:F1"/>
    <mergeCell ref="A2:F2"/>
    <mergeCell ref="A4:A11"/>
    <mergeCell ref="A12:C12"/>
    <mergeCell ref="A13:A21"/>
    <mergeCell ref="A22:C22"/>
    <mergeCell ref="A23:A24"/>
    <mergeCell ref="A25:C25"/>
    <mergeCell ref="A26:A29"/>
    <mergeCell ref="A30:C30"/>
    <mergeCell ref="A35:C35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  <pageSetUpPr fitToPage="1"/>
  </sheetPr>
  <dimension ref="A1:F32"/>
  <sheetViews>
    <sheetView showGridLines="0" workbookViewId="0">
      <selection activeCell="B40" sqref="B40"/>
    </sheetView>
  </sheetViews>
  <sheetFormatPr defaultRowHeight="12.75" x14ac:dyDescent="0.2"/>
  <cols>
    <col min="1" max="1" width="14.85546875" style="34" customWidth="1"/>
    <col min="2" max="2" width="18" style="35" customWidth="1"/>
    <col min="3" max="3" width="23" style="35" customWidth="1"/>
    <col min="4" max="4" width="13.7109375" style="35" customWidth="1"/>
    <col min="5" max="5" width="14.7109375" style="35" customWidth="1"/>
    <col min="6" max="6" width="13.7109375" style="35" customWidth="1"/>
    <col min="7" max="16384" width="9.140625" style="4"/>
  </cols>
  <sheetData>
    <row r="1" spans="1:6" s="3" customFormat="1" ht="15" customHeight="1" x14ac:dyDescent="0.2">
      <c r="A1" s="69" t="s">
        <v>74</v>
      </c>
      <c r="B1" s="69"/>
      <c r="C1" s="69"/>
      <c r="D1" s="69"/>
      <c r="E1" s="69"/>
      <c r="F1" s="69"/>
    </row>
    <row r="2" spans="1:6" s="3" customFormat="1" ht="15" customHeight="1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ht="19.5" x14ac:dyDescent="0.2">
      <c r="A4" s="71" t="s">
        <v>41</v>
      </c>
      <c r="B4" s="23" t="s">
        <v>9</v>
      </c>
      <c r="C4" s="23" t="s">
        <v>61</v>
      </c>
      <c r="D4" s="24">
        <v>54500</v>
      </c>
      <c r="E4" s="24">
        <v>6070990102.3800001</v>
      </c>
      <c r="F4" s="30">
        <v>54500</v>
      </c>
    </row>
    <row r="5" spans="1:6" x14ac:dyDescent="0.2">
      <c r="A5" s="72"/>
      <c r="B5" s="23" t="s">
        <v>6</v>
      </c>
      <c r="C5" s="23" t="s">
        <v>53</v>
      </c>
      <c r="D5" s="24">
        <v>8552</v>
      </c>
      <c r="E5" s="24">
        <v>22789209472.299999</v>
      </c>
      <c r="F5" s="30">
        <v>177498</v>
      </c>
    </row>
    <row r="6" spans="1:6" ht="19.5" x14ac:dyDescent="0.2">
      <c r="A6" s="72"/>
      <c r="B6" s="23" t="s">
        <v>9</v>
      </c>
      <c r="C6" s="23" t="s">
        <v>57</v>
      </c>
      <c r="D6" s="24">
        <v>34527</v>
      </c>
      <c r="E6" s="24">
        <v>3292107022.8000002</v>
      </c>
      <c r="F6" s="30">
        <v>34527</v>
      </c>
    </row>
    <row r="7" spans="1:6" ht="19.5" x14ac:dyDescent="0.2">
      <c r="A7" s="72"/>
      <c r="B7" s="23" t="s">
        <v>9</v>
      </c>
      <c r="C7" s="23" t="s">
        <v>60</v>
      </c>
      <c r="D7" s="24">
        <v>132549</v>
      </c>
      <c r="E7" s="24">
        <v>13561810287.02</v>
      </c>
      <c r="F7" s="30">
        <v>132549</v>
      </c>
    </row>
    <row r="8" spans="1:6" ht="18" customHeight="1" x14ac:dyDescent="0.2">
      <c r="A8" s="72"/>
      <c r="B8" s="23" t="s">
        <v>8</v>
      </c>
      <c r="C8" s="23" t="s">
        <v>55</v>
      </c>
      <c r="D8" s="24">
        <v>24</v>
      </c>
      <c r="E8" s="24">
        <v>47828316.439999998</v>
      </c>
      <c r="F8" s="30">
        <v>790</v>
      </c>
    </row>
    <row r="9" spans="1:6" ht="18" customHeight="1" x14ac:dyDescent="0.2">
      <c r="A9" s="72"/>
      <c r="B9" s="45" t="s">
        <v>8</v>
      </c>
      <c r="C9" s="45" t="s">
        <v>53</v>
      </c>
      <c r="D9" s="24">
        <v>1</v>
      </c>
      <c r="E9" s="24">
        <v>213359.67</v>
      </c>
      <c r="F9" s="30">
        <v>4</v>
      </c>
    </row>
    <row r="10" spans="1:6" ht="18" customHeight="1" x14ac:dyDescent="0.2">
      <c r="A10" s="72"/>
      <c r="B10" s="23" t="s">
        <v>6</v>
      </c>
      <c r="C10" s="23" t="s">
        <v>52</v>
      </c>
      <c r="D10" s="24">
        <v>2562</v>
      </c>
      <c r="E10" s="24">
        <v>1362427833.21</v>
      </c>
      <c r="F10" s="30">
        <v>16570</v>
      </c>
    </row>
    <row r="11" spans="1:6" ht="22.5" customHeight="1" x14ac:dyDescent="0.2">
      <c r="A11" s="72"/>
      <c r="B11" s="23" t="s">
        <v>9</v>
      </c>
      <c r="C11" s="23" t="s">
        <v>59</v>
      </c>
      <c r="D11" s="24">
        <v>2439</v>
      </c>
      <c r="E11" s="24">
        <v>159680604.06</v>
      </c>
      <c r="F11" s="30">
        <v>2439</v>
      </c>
    </row>
    <row r="12" spans="1:6" ht="19.5" customHeight="1" x14ac:dyDescent="0.2">
      <c r="A12" s="73" t="s">
        <v>72</v>
      </c>
      <c r="B12" s="74"/>
      <c r="C12" s="74"/>
      <c r="D12" s="9">
        <f>SUM(D4:D11)</f>
        <v>235154</v>
      </c>
      <c r="E12" s="9">
        <f>SUM(E4:E11)</f>
        <v>47284266997.879997</v>
      </c>
      <c r="F12" s="8">
        <f>SUM(F4:F11)</f>
        <v>418877</v>
      </c>
    </row>
    <row r="13" spans="1:6" ht="19.5" x14ac:dyDescent="0.2">
      <c r="A13" s="75" t="s">
        <v>40</v>
      </c>
      <c r="B13" s="27" t="s">
        <v>15</v>
      </c>
      <c r="C13" s="27" t="s">
        <v>64</v>
      </c>
      <c r="D13" s="28">
        <v>64</v>
      </c>
      <c r="E13" s="28">
        <v>1359141078.3599999</v>
      </c>
      <c r="F13" s="38">
        <v>0</v>
      </c>
    </row>
    <row r="14" spans="1:6" ht="19.5" x14ac:dyDescent="0.2">
      <c r="A14" s="76"/>
      <c r="B14" s="27" t="s">
        <v>21</v>
      </c>
      <c r="C14" s="27" t="s">
        <v>73</v>
      </c>
      <c r="D14" s="28">
        <v>1</v>
      </c>
      <c r="E14" s="28">
        <v>3516045</v>
      </c>
      <c r="F14" s="38">
        <v>0</v>
      </c>
    </row>
    <row r="15" spans="1:6" ht="19.5" x14ac:dyDescent="0.2">
      <c r="A15" s="76"/>
      <c r="B15" s="27" t="s">
        <v>15</v>
      </c>
      <c r="C15" s="27" t="s">
        <v>62</v>
      </c>
      <c r="D15" s="28">
        <v>6</v>
      </c>
      <c r="E15" s="28">
        <v>161475080</v>
      </c>
      <c r="F15" s="38">
        <v>0</v>
      </c>
    </row>
    <row r="16" spans="1:6" ht="19.5" x14ac:dyDescent="0.2">
      <c r="A16" s="76"/>
      <c r="B16" s="27" t="s">
        <v>15</v>
      </c>
      <c r="C16" s="27" t="s">
        <v>84</v>
      </c>
      <c r="D16" s="28">
        <v>1</v>
      </c>
      <c r="E16" s="28">
        <v>4507750</v>
      </c>
      <c r="F16" s="38">
        <v>0</v>
      </c>
    </row>
    <row r="17" spans="1:6" ht="19.5" x14ac:dyDescent="0.2">
      <c r="A17" s="76"/>
      <c r="B17" s="23" t="s">
        <v>15</v>
      </c>
      <c r="C17" s="23" t="s">
        <v>63</v>
      </c>
      <c r="D17" s="24">
        <v>51</v>
      </c>
      <c r="E17" s="24">
        <v>1884857236.3699999</v>
      </c>
      <c r="F17" s="30">
        <v>0</v>
      </c>
    </row>
    <row r="18" spans="1:6" ht="19.5" x14ac:dyDescent="0.2">
      <c r="A18" s="76"/>
      <c r="B18" s="23" t="s">
        <v>15</v>
      </c>
      <c r="C18" s="23" t="s">
        <v>67</v>
      </c>
      <c r="D18" s="24">
        <v>2</v>
      </c>
      <c r="E18" s="24">
        <v>31671743.18</v>
      </c>
      <c r="F18" s="30">
        <v>0</v>
      </c>
    </row>
    <row r="19" spans="1:6" ht="19.5" customHeight="1" x14ac:dyDescent="0.2">
      <c r="A19" s="67" t="s">
        <v>22</v>
      </c>
      <c r="B19" s="68"/>
      <c r="C19" s="68"/>
      <c r="D19" s="10">
        <f>SUM(D13:D18)</f>
        <v>125</v>
      </c>
      <c r="E19" s="10">
        <f>SUM(E13:E18)</f>
        <v>3445168932.9099994</v>
      </c>
      <c r="F19" s="11">
        <f>SUM(F13:F18)</f>
        <v>0</v>
      </c>
    </row>
    <row r="20" spans="1:6" ht="19.5" customHeight="1" x14ac:dyDescent="0.2">
      <c r="A20" s="81" t="s">
        <v>103</v>
      </c>
      <c r="B20" s="57" t="s">
        <v>19</v>
      </c>
      <c r="C20" s="25" t="s">
        <v>65</v>
      </c>
      <c r="D20" s="26">
        <v>35</v>
      </c>
      <c r="E20" s="26">
        <v>200199164.72999999</v>
      </c>
      <c r="F20" s="49">
        <v>618</v>
      </c>
    </row>
    <row r="21" spans="1:6" ht="19.5" x14ac:dyDescent="0.2">
      <c r="A21" s="85"/>
      <c r="B21" s="57" t="s">
        <v>32</v>
      </c>
      <c r="C21" s="25" t="s">
        <v>65</v>
      </c>
      <c r="D21" s="26">
        <v>2</v>
      </c>
      <c r="E21" s="26">
        <v>4323542.68</v>
      </c>
      <c r="F21" s="58">
        <v>1</v>
      </c>
    </row>
    <row r="22" spans="1:6" ht="19.5" customHeight="1" x14ac:dyDescent="0.2">
      <c r="A22" s="83" t="s">
        <v>104</v>
      </c>
      <c r="B22" s="84"/>
      <c r="C22" s="84"/>
      <c r="D22" s="13">
        <f>SUM(D20:D21)</f>
        <v>37</v>
      </c>
      <c r="E22" s="13">
        <f>SUM(E20:E21)</f>
        <v>204522707.41</v>
      </c>
      <c r="F22" s="14">
        <f>SUM(F20:F21)</f>
        <v>619</v>
      </c>
    </row>
    <row r="23" spans="1:6" ht="19.5" customHeight="1" x14ac:dyDescent="0.2">
      <c r="A23" s="86" t="s">
        <v>49</v>
      </c>
      <c r="B23" s="23" t="s">
        <v>38</v>
      </c>
      <c r="C23" s="23" t="s">
        <v>57</v>
      </c>
      <c r="D23" s="24">
        <v>2884</v>
      </c>
      <c r="E23" s="24">
        <v>518538484.05000001</v>
      </c>
      <c r="F23" s="30">
        <v>2884</v>
      </c>
    </row>
    <row r="24" spans="1:6" ht="19.5" customHeight="1" x14ac:dyDescent="0.2">
      <c r="A24" s="87"/>
      <c r="B24" s="23" t="s">
        <v>38</v>
      </c>
      <c r="C24" s="23" t="s">
        <v>61</v>
      </c>
      <c r="D24" s="24">
        <v>12179</v>
      </c>
      <c r="E24" s="24">
        <v>2291881113.6700001</v>
      </c>
      <c r="F24" s="30">
        <v>12179</v>
      </c>
    </row>
    <row r="25" spans="1:6" x14ac:dyDescent="0.2">
      <c r="A25" s="87"/>
      <c r="B25" s="27" t="s">
        <v>38</v>
      </c>
      <c r="C25" s="27" t="s">
        <v>60</v>
      </c>
      <c r="D25" s="28">
        <v>20742</v>
      </c>
      <c r="E25" s="28">
        <v>4012297573.21</v>
      </c>
      <c r="F25" s="38">
        <v>20742</v>
      </c>
    </row>
    <row r="26" spans="1:6" x14ac:dyDescent="0.2">
      <c r="A26" s="92"/>
      <c r="B26" s="23" t="s">
        <v>38</v>
      </c>
      <c r="C26" s="23" t="s">
        <v>59</v>
      </c>
      <c r="D26" s="24">
        <v>1502</v>
      </c>
      <c r="E26" s="24">
        <v>268301210.06999999</v>
      </c>
      <c r="F26" s="30">
        <v>1502</v>
      </c>
    </row>
    <row r="27" spans="1:6" ht="19.5" customHeight="1" x14ac:dyDescent="0.2">
      <c r="A27" s="77" t="s">
        <v>68</v>
      </c>
      <c r="B27" s="78"/>
      <c r="C27" s="78"/>
      <c r="D27" s="41">
        <f>SUM(D23:D26)</f>
        <v>37307</v>
      </c>
      <c r="E27" s="41">
        <f>SUM(E23:E26)</f>
        <v>7091018381</v>
      </c>
      <c r="F27" s="42">
        <f>SUM(F23:F26)</f>
        <v>37307</v>
      </c>
    </row>
    <row r="28" spans="1:6" ht="35.25" customHeight="1" x14ac:dyDescent="0.2">
      <c r="A28" s="59" t="s">
        <v>42</v>
      </c>
      <c r="B28" s="55" t="s">
        <v>75</v>
      </c>
      <c r="C28" s="55" t="s">
        <v>60</v>
      </c>
      <c r="D28" s="53">
        <v>154</v>
      </c>
      <c r="E28" s="53">
        <v>20481998.23</v>
      </c>
      <c r="F28" s="54">
        <v>154</v>
      </c>
    </row>
    <row r="29" spans="1:6" ht="19.5" customHeight="1" x14ac:dyDescent="0.2">
      <c r="A29" s="90" t="s">
        <v>69</v>
      </c>
      <c r="B29" s="90"/>
      <c r="C29" s="91"/>
      <c r="D29" s="51">
        <f>SUM(D28:D28)</f>
        <v>154</v>
      </c>
      <c r="E29" s="51">
        <f>SUM(E28:E28)</f>
        <v>20481998.23</v>
      </c>
      <c r="F29" s="52">
        <f>SUM(F28:F28)</f>
        <v>154</v>
      </c>
    </row>
    <row r="30" spans="1:6" ht="19.5" customHeight="1" x14ac:dyDescent="0.2">
      <c r="A30" s="79" t="s">
        <v>23</v>
      </c>
      <c r="B30" s="79"/>
      <c r="C30" s="80"/>
      <c r="D30" s="15">
        <f>D12+D19+D22+D27+D29</f>
        <v>272777</v>
      </c>
      <c r="E30" s="15">
        <f>E12+E19+E22+E27+E29</f>
        <v>58045459017.43</v>
      </c>
      <c r="F30" s="16">
        <f>F12+F19+F22+F27+F29</f>
        <v>456957</v>
      </c>
    </row>
    <row r="31" spans="1:6" x14ac:dyDescent="0.2">
      <c r="A31" s="6" t="s">
        <v>93</v>
      </c>
      <c r="D31" s="36"/>
      <c r="E31" s="36"/>
      <c r="F31" s="36"/>
    </row>
    <row r="32" spans="1:6" x14ac:dyDescent="0.2">
      <c r="A32" s="6" t="s">
        <v>14</v>
      </c>
    </row>
  </sheetData>
  <mergeCells count="12">
    <mergeCell ref="A30:C30"/>
    <mergeCell ref="A1:F1"/>
    <mergeCell ref="A2:F2"/>
    <mergeCell ref="A4:A11"/>
    <mergeCell ref="A12:C12"/>
    <mergeCell ref="A13:A18"/>
    <mergeCell ref="A19:C19"/>
    <mergeCell ref="A20:A21"/>
    <mergeCell ref="A23:A26"/>
    <mergeCell ref="A22:C22"/>
    <mergeCell ref="A27:C27"/>
    <mergeCell ref="A29:C29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  <pageSetUpPr fitToPage="1"/>
  </sheetPr>
  <dimension ref="A1:F30"/>
  <sheetViews>
    <sheetView showGridLines="0" workbookViewId="0">
      <selection activeCell="B35" sqref="B35"/>
    </sheetView>
  </sheetViews>
  <sheetFormatPr defaultRowHeight="12.75" x14ac:dyDescent="0.2"/>
  <cols>
    <col min="1" max="1" width="14.85546875" style="34" customWidth="1"/>
    <col min="2" max="2" width="18" style="35" customWidth="1"/>
    <col min="3" max="3" width="23" style="35" customWidth="1"/>
    <col min="4" max="4" width="13.7109375" style="35" customWidth="1"/>
    <col min="5" max="5" width="14.7109375" style="35" customWidth="1"/>
    <col min="6" max="6" width="13.7109375" style="35" customWidth="1"/>
    <col min="7" max="16384" width="9.140625" style="4"/>
  </cols>
  <sheetData>
    <row r="1" spans="1:6" s="3" customFormat="1" ht="15" customHeight="1" x14ac:dyDescent="0.2">
      <c r="A1" s="69" t="s">
        <v>70</v>
      </c>
      <c r="B1" s="69"/>
      <c r="C1" s="69"/>
      <c r="D1" s="69"/>
      <c r="E1" s="69"/>
      <c r="F1" s="69"/>
    </row>
    <row r="2" spans="1:6" s="3" customFormat="1" ht="15" customHeight="1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ht="19.5" x14ac:dyDescent="0.2">
      <c r="A4" s="71" t="s">
        <v>41</v>
      </c>
      <c r="B4" s="23" t="s">
        <v>9</v>
      </c>
      <c r="C4" s="23" t="s">
        <v>71</v>
      </c>
      <c r="D4" s="24">
        <v>1</v>
      </c>
      <c r="E4" s="24">
        <v>12790</v>
      </c>
      <c r="F4" s="30">
        <v>1</v>
      </c>
    </row>
    <row r="5" spans="1:6" ht="19.5" x14ac:dyDescent="0.2">
      <c r="A5" s="72"/>
      <c r="B5" s="23" t="s">
        <v>8</v>
      </c>
      <c r="C5" s="23" t="s">
        <v>53</v>
      </c>
      <c r="D5" s="24">
        <v>16</v>
      </c>
      <c r="E5" s="24">
        <v>33021223.27</v>
      </c>
      <c r="F5" s="30">
        <v>487</v>
      </c>
    </row>
    <row r="6" spans="1:6" ht="19.5" x14ac:dyDescent="0.2">
      <c r="A6" s="72"/>
      <c r="B6" s="23" t="s">
        <v>8</v>
      </c>
      <c r="C6" s="23" t="s">
        <v>55</v>
      </c>
      <c r="D6" s="24">
        <v>17</v>
      </c>
      <c r="E6" s="24">
        <v>15623073.73</v>
      </c>
      <c r="F6" s="30">
        <v>329</v>
      </c>
    </row>
    <row r="7" spans="1:6" ht="19.5" x14ac:dyDescent="0.2">
      <c r="A7" s="72"/>
      <c r="B7" s="23" t="s">
        <v>9</v>
      </c>
      <c r="C7" s="23" t="s">
        <v>60</v>
      </c>
      <c r="D7" s="24">
        <v>142305</v>
      </c>
      <c r="E7" s="24">
        <v>13926622281.5</v>
      </c>
      <c r="F7" s="30">
        <v>142305</v>
      </c>
    </row>
    <row r="8" spans="1:6" ht="18" customHeight="1" x14ac:dyDescent="0.2">
      <c r="A8" s="72"/>
      <c r="B8" s="23" t="s">
        <v>9</v>
      </c>
      <c r="C8" s="23" t="s">
        <v>57</v>
      </c>
      <c r="D8" s="24">
        <v>24224</v>
      </c>
      <c r="E8" s="24">
        <v>2255817028.1599998</v>
      </c>
      <c r="F8" s="30">
        <v>24224</v>
      </c>
    </row>
    <row r="9" spans="1:6" ht="18" customHeight="1" x14ac:dyDescent="0.2">
      <c r="A9" s="72"/>
      <c r="B9" s="45" t="s">
        <v>6</v>
      </c>
      <c r="C9" s="45" t="s">
        <v>52</v>
      </c>
      <c r="D9" s="24">
        <v>1067</v>
      </c>
      <c r="E9" s="24">
        <v>314452409</v>
      </c>
      <c r="F9" s="30">
        <v>2142</v>
      </c>
    </row>
    <row r="10" spans="1:6" ht="18" customHeight="1" x14ac:dyDescent="0.2">
      <c r="A10" s="72"/>
      <c r="B10" s="23" t="s">
        <v>9</v>
      </c>
      <c r="C10" s="23" t="s">
        <v>61</v>
      </c>
      <c r="D10" s="24">
        <v>49893</v>
      </c>
      <c r="E10" s="24">
        <v>5394149654.3000002</v>
      </c>
      <c r="F10" s="30">
        <v>49893</v>
      </c>
    </row>
    <row r="11" spans="1:6" ht="18" customHeight="1" x14ac:dyDescent="0.2">
      <c r="A11" s="72"/>
      <c r="B11" s="23" t="s">
        <v>9</v>
      </c>
      <c r="C11" s="23" t="s">
        <v>58</v>
      </c>
      <c r="D11" s="24">
        <v>769</v>
      </c>
      <c r="E11" s="24">
        <v>17026007.010000002</v>
      </c>
      <c r="F11" s="30">
        <v>769</v>
      </c>
    </row>
    <row r="12" spans="1:6" ht="18" customHeight="1" x14ac:dyDescent="0.2">
      <c r="A12" s="72"/>
      <c r="B12" s="23" t="s">
        <v>6</v>
      </c>
      <c r="C12" s="23" t="s">
        <v>53</v>
      </c>
      <c r="D12" s="24">
        <v>7774</v>
      </c>
      <c r="E12" s="24">
        <v>20071639457.040001</v>
      </c>
      <c r="F12" s="30">
        <v>161019</v>
      </c>
    </row>
    <row r="13" spans="1:6" ht="18" customHeight="1" x14ac:dyDescent="0.2">
      <c r="A13" s="72"/>
      <c r="B13" s="23" t="s">
        <v>9</v>
      </c>
      <c r="C13" s="23" t="s">
        <v>59</v>
      </c>
      <c r="D13" s="24">
        <v>9500</v>
      </c>
      <c r="E13" s="24">
        <v>746458161.82000005</v>
      </c>
      <c r="F13" s="30">
        <v>9500</v>
      </c>
    </row>
    <row r="14" spans="1:6" ht="19.5" customHeight="1" x14ac:dyDescent="0.2">
      <c r="A14" s="73" t="s">
        <v>72</v>
      </c>
      <c r="B14" s="74"/>
      <c r="C14" s="74"/>
      <c r="D14" s="9">
        <f>SUM(D4:D13)</f>
        <v>235566</v>
      </c>
      <c r="E14" s="9">
        <f>SUM(E4:E13)</f>
        <v>42774822085.829994</v>
      </c>
      <c r="F14" s="8">
        <f>SUM(F4:F13)</f>
        <v>390669</v>
      </c>
    </row>
    <row r="15" spans="1:6" ht="19.5" x14ac:dyDescent="0.2">
      <c r="A15" s="75" t="s">
        <v>40</v>
      </c>
      <c r="B15" s="27" t="s">
        <v>15</v>
      </c>
      <c r="C15" s="27" t="s">
        <v>64</v>
      </c>
      <c r="D15" s="28">
        <v>2</v>
      </c>
      <c r="E15" s="28">
        <v>43229594.549999997</v>
      </c>
      <c r="F15" s="38">
        <v>0</v>
      </c>
    </row>
    <row r="16" spans="1:6" ht="19.5" x14ac:dyDescent="0.2">
      <c r="A16" s="76"/>
      <c r="B16" s="23" t="s">
        <v>21</v>
      </c>
      <c r="C16" s="23" t="s">
        <v>63</v>
      </c>
      <c r="D16" s="24">
        <v>1</v>
      </c>
      <c r="E16" s="24">
        <v>130257131.12</v>
      </c>
      <c r="F16" s="30">
        <v>0</v>
      </c>
    </row>
    <row r="17" spans="1:6" ht="19.5" customHeight="1" x14ac:dyDescent="0.2">
      <c r="A17" s="67" t="s">
        <v>22</v>
      </c>
      <c r="B17" s="68"/>
      <c r="C17" s="68"/>
      <c r="D17" s="10">
        <f>SUM(D15:D16)</f>
        <v>3</v>
      </c>
      <c r="E17" s="10">
        <f>SUM(E15:E16)</f>
        <v>173486725.67000002</v>
      </c>
      <c r="F17" s="11">
        <f>SUM(F15:F16)</f>
        <v>0</v>
      </c>
    </row>
    <row r="18" spans="1:6" ht="30.75" customHeight="1" x14ac:dyDescent="0.2">
      <c r="A18" s="50" t="s">
        <v>103</v>
      </c>
      <c r="B18" s="25" t="s">
        <v>32</v>
      </c>
      <c r="C18" s="25" t="s">
        <v>65</v>
      </c>
      <c r="D18" s="26">
        <v>36</v>
      </c>
      <c r="E18" s="26">
        <v>1570451837.8099999</v>
      </c>
      <c r="F18" s="49">
        <v>4</v>
      </c>
    </row>
    <row r="19" spans="1:6" ht="19.5" customHeight="1" x14ac:dyDescent="0.2">
      <c r="A19" s="83" t="s">
        <v>104</v>
      </c>
      <c r="B19" s="84"/>
      <c r="C19" s="84"/>
      <c r="D19" s="13">
        <f>SUM(D18:D18)</f>
        <v>36</v>
      </c>
      <c r="E19" s="13">
        <f>SUM(E18:E18)</f>
        <v>1570451837.8099999</v>
      </c>
      <c r="F19" s="14">
        <f>SUM(F18:F18)</f>
        <v>4</v>
      </c>
    </row>
    <row r="20" spans="1:6" ht="21" customHeight="1" x14ac:dyDescent="0.2">
      <c r="A20" s="88" t="s">
        <v>49</v>
      </c>
      <c r="B20" s="27" t="s">
        <v>38</v>
      </c>
      <c r="C20" s="27" t="s">
        <v>57</v>
      </c>
      <c r="D20" s="28">
        <v>15783</v>
      </c>
      <c r="E20" s="28">
        <v>2757797737.7600002</v>
      </c>
      <c r="F20" s="38">
        <v>15783</v>
      </c>
    </row>
    <row r="21" spans="1:6" ht="19.5" customHeight="1" x14ac:dyDescent="0.2">
      <c r="A21" s="89"/>
      <c r="B21" s="23" t="s">
        <v>38</v>
      </c>
      <c r="C21" s="23" t="s">
        <v>61</v>
      </c>
      <c r="D21" s="24">
        <v>5784</v>
      </c>
      <c r="E21" s="24">
        <v>1059524397.52</v>
      </c>
      <c r="F21" s="30">
        <v>5784</v>
      </c>
    </row>
    <row r="22" spans="1:6" ht="19.5" customHeight="1" x14ac:dyDescent="0.2">
      <c r="A22" s="89"/>
      <c r="B22" s="23" t="s">
        <v>38</v>
      </c>
      <c r="C22" s="23" t="s">
        <v>60</v>
      </c>
      <c r="D22" s="24">
        <v>13963</v>
      </c>
      <c r="E22" s="24">
        <v>2559638217.8000002</v>
      </c>
      <c r="F22" s="30">
        <v>13963</v>
      </c>
    </row>
    <row r="23" spans="1:6" x14ac:dyDescent="0.2">
      <c r="A23" s="89"/>
      <c r="B23" s="27" t="s">
        <v>38</v>
      </c>
      <c r="C23" s="27" t="s">
        <v>59</v>
      </c>
      <c r="D23" s="28">
        <v>2080</v>
      </c>
      <c r="E23" s="28">
        <v>335885006.18000001</v>
      </c>
      <c r="F23" s="38">
        <v>2080</v>
      </c>
    </row>
    <row r="24" spans="1:6" ht="19.5" customHeight="1" x14ac:dyDescent="0.2">
      <c r="A24" s="77" t="s">
        <v>68</v>
      </c>
      <c r="B24" s="78"/>
      <c r="C24" s="78"/>
      <c r="D24" s="41">
        <f>SUM(D20:D23)</f>
        <v>37610</v>
      </c>
      <c r="E24" s="41">
        <f>SUM(E20:E23)</f>
        <v>6712845359.2600002</v>
      </c>
      <c r="F24" s="42">
        <f>SUM(F20:F23)</f>
        <v>37610</v>
      </c>
    </row>
    <row r="25" spans="1:6" ht="24.75" customHeight="1" x14ac:dyDescent="0.2">
      <c r="A25" s="88" t="s">
        <v>42</v>
      </c>
      <c r="B25" s="55" t="s">
        <v>20</v>
      </c>
      <c r="C25" s="55" t="s">
        <v>54</v>
      </c>
      <c r="D25" s="53">
        <v>99</v>
      </c>
      <c r="E25" s="53">
        <v>1224077802.02</v>
      </c>
      <c r="F25" s="54">
        <v>13483</v>
      </c>
    </row>
    <row r="26" spans="1:6" ht="23.25" customHeight="1" x14ac:dyDescent="0.2">
      <c r="A26" s="93"/>
      <c r="B26" s="55" t="s">
        <v>10</v>
      </c>
      <c r="C26" s="55" t="s">
        <v>60</v>
      </c>
      <c r="D26" s="53">
        <v>127612</v>
      </c>
      <c r="E26" s="53">
        <v>892345824.36000001</v>
      </c>
      <c r="F26" s="54">
        <v>127612</v>
      </c>
    </row>
    <row r="27" spans="1:6" ht="19.5" customHeight="1" x14ac:dyDescent="0.2">
      <c r="A27" s="90" t="s">
        <v>69</v>
      </c>
      <c r="B27" s="90"/>
      <c r="C27" s="91"/>
      <c r="D27" s="51">
        <f>SUM(D25:D26)</f>
        <v>127711</v>
      </c>
      <c r="E27" s="51">
        <f>SUM(E25:E26)</f>
        <v>2116423626.3800001</v>
      </c>
      <c r="F27" s="52">
        <f>SUM(F25:F26)</f>
        <v>141095</v>
      </c>
    </row>
    <row r="28" spans="1:6" ht="19.5" customHeight="1" x14ac:dyDescent="0.2">
      <c r="A28" s="79" t="s">
        <v>23</v>
      </c>
      <c r="B28" s="79"/>
      <c r="C28" s="80"/>
      <c r="D28" s="15">
        <f>D14+D17+D19+D24+D27</f>
        <v>400926</v>
      </c>
      <c r="E28" s="15">
        <f>E14+E17+E19+E24+E27</f>
        <v>53348029634.949989</v>
      </c>
      <c r="F28" s="16">
        <f>F14+F17+F19+F24+F27</f>
        <v>569378</v>
      </c>
    </row>
    <row r="29" spans="1:6" x14ac:dyDescent="0.2">
      <c r="A29" s="6" t="s">
        <v>93</v>
      </c>
      <c r="D29" s="36"/>
      <c r="E29" s="36"/>
      <c r="F29" s="36"/>
    </row>
    <row r="30" spans="1:6" x14ac:dyDescent="0.2">
      <c r="A30" s="6" t="s">
        <v>14</v>
      </c>
    </row>
  </sheetData>
  <mergeCells count="12">
    <mergeCell ref="A1:F1"/>
    <mergeCell ref="A2:F2"/>
    <mergeCell ref="A4:A13"/>
    <mergeCell ref="A14:C14"/>
    <mergeCell ref="A17:C17"/>
    <mergeCell ref="A19:C19"/>
    <mergeCell ref="A24:C24"/>
    <mergeCell ref="A28:C28"/>
    <mergeCell ref="A15:A16"/>
    <mergeCell ref="A25:A26"/>
    <mergeCell ref="A27:C27"/>
    <mergeCell ref="A20:A23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  <pageSetUpPr fitToPage="1"/>
  </sheetPr>
  <dimension ref="A1:F34"/>
  <sheetViews>
    <sheetView showGridLines="0" workbookViewId="0">
      <selection activeCell="B38" sqref="B38"/>
    </sheetView>
  </sheetViews>
  <sheetFormatPr defaultRowHeight="12.75" x14ac:dyDescent="0.2"/>
  <cols>
    <col min="1" max="1" width="14.85546875" style="34" customWidth="1"/>
    <col min="2" max="2" width="18" style="35" customWidth="1"/>
    <col min="3" max="3" width="23" style="35" customWidth="1"/>
    <col min="4" max="4" width="13.7109375" style="35" customWidth="1"/>
    <col min="5" max="5" width="14.7109375" style="35" customWidth="1"/>
    <col min="6" max="6" width="13.7109375" style="35" customWidth="1"/>
    <col min="7" max="16384" width="9.140625" style="4"/>
  </cols>
  <sheetData>
    <row r="1" spans="1:6" s="3" customFormat="1" ht="15" customHeight="1" x14ac:dyDescent="0.2">
      <c r="A1" s="69" t="s">
        <v>66</v>
      </c>
      <c r="B1" s="69"/>
      <c r="C1" s="69"/>
      <c r="D1" s="69"/>
      <c r="E1" s="69"/>
      <c r="F1" s="69"/>
    </row>
    <row r="2" spans="1:6" s="3" customFormat="1" ht="15" customHeight="1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ht="19.5" customHeight="1" x14ac:dyDescent="0.2">
      <c r="A4" s="71" t="s">
        <v>41</v>
      </c>
      <c r="B4" s="23" t="s">
        <v>9</v>
      </c>
      <c r="C4" s="23" t="s">
        <v>59</v>
      </c>
      <c r="D4" s="24">
        <v>37318</v>
      </c>
      <c r="E4" s="24">
        <v>3053047156.8499999</v>
      </c>
      <c r="F4" s="30">
        <v>37318</v>
      </c>
    </row>
    <row r="5" spans="1:6" ht="19.5" x14ac:dyDescent="0.2">
      <c r="A5" s="72"/>
      <c r="B5" s="23" t="s">
        <v>9</v>
      </c>
      <c r="C5" s="23" t="s">
        <v>58</v>
      </c>
      <c r="D5" s="24">
        <v>1680</v>
      </c>
      <c r="E5" s="24">
        <v>37296738.490000002</v>
      </c>
      <c r="F5" s="30">
        <v>1680</v>
      </c>
    </row>
    <row r="6" spans="1:6" ht="19.5" x14ac:dyDescent="0.2">
      <c r="A6" s="72"/>
      <c r="B6" s="23" t="s">
        <v>6</v>
      </c>
      <c r="C6" s="23" t="s">
        <v>52</v>
      </c>
      <c r="D6" s="24">
        <v>1309</v>
      </c>
      <c r="E6" s="24">
        <v>334629209.81</v>
      </c>
      <c r="F6" s="30">
        <v>2775</v>
      </c>
    </row>
    <row r="7" spans="1:6" x14ac:dyDescent="0.2">
      <c r="A7" s="72"/>
      <c r="B7" s="23" t="s">
        <v>6</v>
      </c>
      <c r="C7" s="23" t="s">
        <v>53</v>
      </c>
      <c r="D7" s="24">
        <v>6227</v>
      </c>
      <c r="E7" s="24">
        <v>16866035970.82</v>
      </c>
      <c r="F7" s="30">
        <v>166025</v>
      </c>
    </row>
    <row r="8" spans="1:6" ht="18" customHeight="1" x14ac:dyDescent="0.2">
      <c r="A8" s="72"/>
      <c r="B8" s="23" t="s">
        <v>8</v>
      </c>
      <c r="C8" s="23" t="s">
        <v>55</v>
      </c>
      <c r="D8" s="24">
        <v>4</v>
      </c>
      <c r="E8" s="24">
        <v>3619336.91</v>
      </c>
      <c r="F8" s="30">
        <v>429</v>
      </c>
    </row>
    <row r="9" spans="1:6" ht="18" customHeight="1" x14ac:dyDescent="0.2">
      <c r="A9" s="72"/>
      <c r="B9" s="45" t="s">
        <v>9</v>
      </c>
      <c r="C9" s="45" t="s">
        <v>61</v>
      </c>
      <c r="D9" s="24">
        <v>55530</v>
      </c>
      <c r="E9" s="24">
        <v>5510497740.54</v>
      </c>
      <c r="F9" s="30">
        <v>55530</v>
      </c>
    </row>
    <row r="10" spans="1:6" ht="18" customHeight="1" x14ac:dyDescent="0.2">
      <c r="A10" s="72"/>
      <c r="B10" s="23" t="s">
        <v>8</v>
      </c>
      <c r="C10" s="23" t="s">
        <v>53</v>
      </c>
      <c r="D10" s="24">
        <v>42</v>
      </c>
      <c r="E10" s="24">
        <v>48540260.090000004</v>
      </c>
      <c r="F10" s="30">
        <v>1099</v>
      </c>
    </row>
    <row r="11" spans="1:6" ht="18" customHeight="1" x14ac:dyDescent="0.2">
      <c r="A11" s="72"/>
      <c r="B11" s="23" t="s">
        <v>9</v>
      </c>
      <c r="C11" s="23" t="s">
        <v>60</v>
      </c>
      <c r="D11" s="24">
        <v>170605</v>
      </c>
      <c r="E11" s="24">
        <v>15666852209.6</v>
      </c>
      <c r="F11" s="30">
        <v>170605</v>
      </c>
    </row>
    <row r="12" spans="1:6" ht="18" customHeight="1" x14ac:dyDescent="0.2">
      <c r="A12" s="72"/>
      <c r="B12" s="23" t="s">
        <v>9</v>
      </c>
      <c r="C12" s="23" t="s">
        <v>57</v>
      </c>
      <c r="D12" s="24">
        <v>1144</v>
      </c>
      <c r="E12" s="24">
        <v>99569102.469999999</v>
      </c>
      <c r="F12" s="30">
        <v>1144</v>
      </c>
    </row>
    <row r="13" spans="1:6" ht="18" customHeight="1" x14ac:dyDescent="0.2">
      <c r="A13" s="72"/>
      <c r="B13" s="23" t="s">
        <v>9</v>
      </c>
      <c r="C13" s="23" t="s">
        <v>56</v>
      </c>
      <c r="D13" s="24">
        <v>1</v>
      </c>
      <c r="E13" s="24">
        <v>51900</v>
      </c>
      <c r="F13" s="30">
        <v>1</v>
      </c>
    </row>
    <row r="14" spans="1:6" x14ac:dyDescent="0.2">
      <c r="A14" s="73" t="s">
        <v>13</v>
      </c>
      <c r="B14" s="74"/>
      <c r="C14" s="74"/>
      <c r="D14" s="9">
        <f>SUM(D4:D13)</f>
        <v>273860</v>
      </c>
      <c r="E14" s="9">
        <f>SUM(E4:E13)</f>
        <v>41620139625.580002</v>
      </c>
      <c r="F14" s="8">
        <f>SUM(F4:F13)</f>
        <v>436606</v>
      </c>
    </row>
    <row r="15" spans="1:6" ht="19.5" customHeight="1" x14ac:dyDescent="0.2">
      <c r="A15" s="75" t="s">
        <v>40</v>
      </c>
      <c r="B15" s="27" t="s">
        <v>15</v>
      </c>
      <c r="C15" s="27" t="s">
        <v>64</v>
      </c>
      <c r="D15" s="28">
        <v>2</v>
      </c>
      <c r="E15" s="28">
        <v>40588750</v>
      </c>
      <c r="F15" s="38">
        <v>0</v>
      </c>
    </row>
    <row r="16" spans="1:6" ht="19.5" x14ac:dyDescent="0.2">
      <c r="A16" s="76"/>
      <c r="B16" s="23" t="s">
        <v>21</v>
      </c>
      <c r="C16" s="23" t="s">
        <v>67</v>
      </c>
      <c r="D16" s="24">
        <v>1</v>
      </c>
      <c r="E16" s="24">
        <v>5200916.09</v>
      </c>
      <c r="F16" s="30">
        <v>0</v>
      </c>
    </row>
    <row r="17" spans="1:6" ht="19.5" x14ac:dyDescent="0.2">
      <c r="A17" s="76"/>
      <c r="B17" s="23" t="s">
        <v>15</v>
      </c>
      <c r="C17" s="23" t="s">
        <v>63</v>
      </c>
      <c r="D17" s="24">
        <v>4</v>
      </c>
      <c r="E17" s="24">
        <v>1436232148.05</v>
      </c>
      <c r="F17" s="30">
        <v>1</v>
      </c>
    </row>
    <row r="18" spans="1:6" ht="19.5" customHeight="1" x14ac:dyDescent="0.2">
      <c r="A18" s="76"/>
      <c r="B18" s="23" t="s">
        <v>21</v>
      </c>
      <c r="C18" s="23" t="s">
        <v>64</v>
      </c>
      <c r="D18" s="24">
        <v>5</v>
      </c>
      <c r="E18" s="24">
        <v>530442937.06999999</v>
      </c>
      <c r="F18" s="30">
        <v>1</v>
      </c>
    </row>
    <row r="19" spans="1:6" ht="34.5" customHeight="1" x14ac:dyDescent="0.2">
      <c r="A19" s="76"/>
      <c r="B19" s="23" t="s">
        <v>21</v>
      </c>
      <c r="C19" s="23" t="s">
        <v>73</v>
      </c>
      <c r="D19" s="24">
        <v>1</v>
      </c>
      <c r="E19" s="24">
        <v>54088244</v>
      </c>
      <c r="F19" s="30">
        <v>0</v>
      </c>
    </row>
    <row r="20" spans="1:6" ht="19.5" customHeight="1" x14ac:dyDescent="0.2">
      <c r="A20" s="76"/>
      <c r="B20" s="25" t="s">
        <v>39</v>
      </c>
      <c r="C20" s="25" t="s">
        <v>64</v>
      </c>
      <c r="D20" s="26">
        <v>2</v>
      </c>
      <c r="E20" s="26">
        <v>234667981.21000001</v>
      </c>
      <c r="F20" s="30">
        <v>1</v>
      </c>
    </row>
    <row r="21" spans="1:6" ht="19.5" customHeight="1" x14ac:dyDescent="0.2">
      <c r="A21" s="94"/>
      <c r="B21" s="47" t="s">
        <v>21</v>
      </c>
      <c r="C21" s="47" t="s">
        <v>63</v>
      </c>
      <c r="D21" s="48">
        <v>2</v>
      </c>
      <c r="E21" s="48">
        <v>56677388.789999999</v>
      </c>
      <c r="F21" s="46">
        <v>0</v>
      </c>
    </row>
    <row r="22" spans="1:6" x14ac:dyDescent="0.2">
      <c r="A22" s="67" t="s">
        <v>22</v>
      </c>
      <c r="B22" s="68"/>
      <c r="C22" s="68"/>
      <c r="D22" s="10">
        <f>SUM(D15:D21)</f>
        <v>17</v>
      </c>
      <c r="E22" s="10">
        <f>SUM(E15:E21)</f>
        <v>2357898365.2099996</v>
      </c>
      <c r="F22" s="11">
        <f>SUM(F15:F21)</f>
        <v>3</v>
      </c>
    </row>
    <row r="23" spans="1:6" ht="31.5" customHeight="1" x14ac:dyDescent="0.2">
      <c r="A23" s="56" t="s">
        <v>103</v>
      </c>
      <c r="B23" s="25" t="s">
        <v>32</v>
      </c>
      <c r="C23" s="25" t="s">
        <v>65</v>
      </c>
      <c r="D23" s="26">
        <v>89</v>
      </c>
      <c r="E23" s="26">
        <v>1073753994.3099999</v>
      </c>
      <c r="F23" s="49">
        <v>21</v>
      </c>
    </row>
    <row r="24" spans="1:6" ht="19.5" customHeight="1" x14ac:dyDescent="0.2">
      <c r="A24" s="83" t="s">
        <v>104</v>
      </c>
      <c r="B24" s="84"/>
      <c r="C24" s="84"/>
      <c r="D24" s="13">
        <f>SUM(D23:D23)</f>
        <v>89</v>
      </c>
      <c r="E24" s="13">
        <f>SUM(E23:E23)</f>
        <v>1073753994.3099999</v>
      </c>
      <c r="F24" s="14">
        <f>SUM(F23:F23)</f>
        <v>21</v>
      </c>
    </row>
    <row r="25" spans="1:6" ht="19.5" customHeight="1" x14ac:dyDescent="0.2">
      <c r="A25" s="75" t="s">
        <v>49</v>
      </c>
      <c r="B25" s="25" t="s">
        <v>38</v>
      </c>
      <c r="C25" s="25" t="s">
        <v>59</v>
      </c>
      <c r="D25" s="26">
        <v>3963</v>
      </c>
      <c r="E25" s="26">
        <v>571315752.44000006</v>
      </c>
      <c r="F25" s="31">
        <v>3963</v>
      </c>
    </row>
    <row r="26" spans="1:6" ht="19.5" customHeight="1" x14ac:dyDescent="0.2">
      <c r="A26" s="76"/>
      <c r="B26" s="25" t="s">
        <v>38</v>
      </c>
      <c r="C26" s="25" t="s">
        <v>57</v>
      </c>
      <c r="D26" s="26">
        <v>31845</v>
      </c>
      <c r="E26" s="26">
        <v>5039914028.96</v>
      </c>
      <c r="F26" s="31">
        <v>31845</v>
      </c>
    </row>
    <row r="27" spans="1:6" ht="24.75" customHeight="1" x14ac:dyDescent="0.2">
      <c r="A27" s="94"/>
      <c r="B27" s="25" t="s">
        <v>38</v>
      </c>
      <c r="C27" s="25" t="s">
        <v>60</v>
      </c>
      <c r="D27" s="26">
        <v>3156</v>
      </c>
      <c r="E27" s="26">
        <v>524225315.80000001</v>
      </c>
      <c r="F27" s="31">
        <v>3156</v>
      </c>
    </row>
    <row r="28" spans="1:6" ht="23.25" customHeight="1" x14ac:dyDescent="0.2">
      <c r="A28" s="77" t="s">
        <v>68</v>
      </c>
      <c r="B28" s="78"/>
      <c r="C28" s="78"/>
      <c r="D28" s="41">
        <f>SUM(D25:D27)</f>
        <v>38964</v>
      </c>
      <c r="E28" s="41">
        <f>SUM(E25:E27)</f>
        <v>6135455097.1999998</v>
      </c>
      <c r="F28" s="41">
        <f>SUM(F25:F27)</f>
        <v>38964</v>
      </c>
    </row>
    <row r="29" spans="1:6" ht="19.5" customHeight="1" x14ac:dyDescent="0.2">
      <c r="A29" s="88" t="s">
        <v>42</v>
      </c>
      <c r="B29" s="55" t="s">
        <v>20</v>
      </c>
      <c r="C29" s="55" t="s">
        <v>54</v>
      </c>
      <c r="D29" s="53">
        <v>41</v>
      </c>
      <c r="E29" s="53">
        <v>489009979.92000002</v>
      </c>
      <c r="F29" s="54">
        <v>5904</v>
      </c>
    </row>
    <row r="30" spans="1:6" ht="19.5" customHeight="1" x14ac:dyDescent="0.2">
      <c r="A30" s="93"/>
      <c r="B30" s="55" t="s">
        <v>10</v>
      </c>
      <c r="C30" s="55" t="s">
        <v>60</v>
      </c>
      <c r="D30" s="53">
        <v>67026</v>
      </c>
      <c r="E30" s="53">
        <v>337078657.86000001</v>
      </c>
      <c r="F30" s="54">
        <v>67026</v>
      </c>
    </row>
    <row r="31" spans="1:6" x14ac:dyDescent="0.2">
      <c r="A31" s="90" t="s">
        <v>69</v>
      </c>
      <c r="B31" s="90"/>
      <c r="C31" s="91"/>
      <c r="D31" s="51">
        <f>SUM(D29:D30)</f>
        <v>67067</v>
      </c>
      <c r="E31" s="51">
        <f>SUM(E29:E30)</f>
        <v>826088637.77999997</v>
      </c>
      <c r="F31" s="52">
        <f>SUM(F29:F30)</f>
        <v>72930</v>
      </c>
    </row>
    <row r="32" spans="1:6" x14ac:dyDescent="0.2">
      <c r="A32" s="79" t="s">
        <v>23</v>
      </c>
      <c r="B32" s="79"/>
      <c r="C32" s="80"/>
      <c r="D32" s="15">
        <f>D14+D22+D24+D28+D31</f>
        <v>379997</v>
      </c>
      <c r="E32" s="15">
        <f>E14+E22+E24+E28+E31</f>
        <v>52013335720.079994</v>
      </c>
      <c r="F32" s="16">
        <f>F14+F22+F24+F28+F31</f>
        <v>548524</v>
      </c>
    </row>
    <row r="33" spans="1:6" x14ac:dyDescent="0.2">
      <c r="A33" s="6" t="s">
        <v>93</v>
      </c>
      <c r="D33" s="36"/>
      <c r="E33" s="36"/>
      <c r="F33" s="36"/>
    </row>
    <row r="34" spans="1:6" x14ac:dyDescent="0.2">
      <c r="A34" s="6" t="s">
        <v>14</v>
      </c>
    </row>
  </sheetData>
  <mergeCells count="12">
    <mergeCell ref="A32:C32"/>
    <mergeCell ref="A24:C24"/>
    <mergeCell ref="A15:A21"/>
    <mergeCell ref="A22:C22"/>
    <mergeCell ref="A28:C28"/>
    <mergeCell ref="A29:A30"/>
    <mergeCell ref="A25:A27"/>
    <mergeCell ref="A1:F1"/>
    <mergeCell ref="A2:F2"/>
    <mergeCell ref="A4:A13"/>
    <mergeCell ref="A14:C14"/>
    <mergeCell ref="A31:C31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  <pageSetUpPr fitToPage="1"/>
  </sheetPr>
  <dimension ref="A1:F19"/>
  <sheetViews>
    <sheetView showGridLines="0" workbookViewId="0">
      <selection activeCell="C27" sqref="C27"/>
    </sheetView>
  </sheetViews>
  <sheetFormatPr defaultRowHeight="12.75" x14ac:dyDescent="0.2"/>
  <cols>
    <col min="1" max="1" width="13.7109375" style="34" customWidth="1"/>
    <col min="2" max="2" width="18" style="35" customWidth="1"/>
    <col min="3" max="3" width="23" style="35" customWidth="1"/>
    <col min="4" max="4" width="13.7109375" style="35" customWidth="1"/>
    <col min="5" max="5" width="14.7109375" style="35" customWidth="1"/>
    <col min="6" max="6" width="13.7109375" style="35" customWidth="1"/>
    <col min="7" max="16384" width="9.140625" style="4"/>
  </cols>
  <sheetData>
    <row r="1" spans="1:6" s="3" customFormat="1" ht="15" customHeight="1" x14ac:dyDescent="0.2">
      <c r="A1" s="69" t="s">
        <v>51</v>
      </c>
      <c r="B1" s="69"/>
      <c r="C1" s="69"/>
      <c r="D1" s="69"/>
      <c r="E1" s="69"/>
      <c r="F1" s="69"/>
    </row>
    <row r="2" spans="1:6" s="3" customFormat="1" ht="15" customHeight="1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ht="19.5" x14ac:dyDescent="0.2">
      <c r="A4" s="95" t="s">
        <v>41</v>
      </c>
      <c r="B4" s="23" t="s">
        <v>8</v>
      </c>
      <c r="C4" s="23" t="s">
        <v>53</v>
      </c>
      <c r="D4" s="24">
        <v>87</v>
      </c>
      <c r="E4" s="24">
        <v>59637613.590000004</v>
      </c>
      <c r="F4" s="30">
        <v>2064</v>
      </c>
    </row>
    <row r="5" spans="1:6" ht="19.5" x14ac:dyDescent="0.2">
      <c r="A5" s="96"/>
      <c r="B5" s="23" t="s">
        <v>6</v>
      </c>
      <c r="C5" s="23" t="s">
        <v>52</v>
      </c>
      <c r="D5" s="24">
        <v>1367</v>
      </c>
      <c r="E5" s="24">
        <v>319537446.06999999</v>
      </c>
      <c r="F5" s="30">
        <v>2897</v>
      </c>
    </row>
    <row r="6" spans="1:6" ht="19.5" x14ac:dyDescent="0.2">
      <c r="A6" s="96"/>
      <c r="B6" s="23" t="s">
        <v>8</v>
      </c>
      <c r="C6" s="23" t="s">
        <v>55</v>
      </c>
      <c r="D6" s="24">
        <v>20</v>
      </c>
      <c r="E6" s="24">
        <v>30400659.780000001</v>
      </c>
      <c r="F6" s="30">
        <v>1190</v>
      </c>
    </row>
    <row r="7" spans="1:6" x14ac:dyDescent="0.2">
      <c r="A7" s="96"/>
      <c r="B7" s="23" t="s">
        <v>6</v>
      </c>
      <c r="C7" s="23" t="s">
        <v>53</v>
      </c>
      <c r="D7" s="24">
        <v>5488</v>
      </c>
      <c r="E7" s="24">
        <v>14500322293.969999</v>
      </c>
      <c r="F7" s="30">
        <v>154179</v>
      </c>
    </row>
    <row r="8" spans="1:6" ht="19.5" customHeight="1" x14ac:dyDescent="0.2">
      <c r="A8" s="73" t="s">
        <v>13</v>
      </c>
      <c r="B8" s="74"/>
      <c r="C8" s="74"/>
      <c r="D8" s="9">
        <f>SUM(D4:D7)</f>
        <v>6962</v>
      </c>
      <c r="E8" s="9">
        <f>SUM(E4:E7)</f>
        <v>14909898013.41</v>
      </c>
      <c r="F8" s="8">
        <f>SUM(F4:F7)</f>
        <v>160330</v>
      </c>
    </row>
    <row r="9" spans="1:6" ht="19.5" x14ac:dyDescent="0.2">
      <c r="A9" s="97" t="s">
        <v>40</v>
      </c>
      <c r="B9" s="27" t="s">
        <v>21</v>
      </c>
      <c r="C9" s="27" t="s">
        <v>62</v>
      </c>
      <c r="D9" s="28">
        <v>1</v>
      </c>
      <c r="E9" s="28">
        <v>1334750</v>
      </c>
      <c r="F9" s="38">
        <v>0</v>
      </c>
    </row>
    <row r="10" spans="1:6" ht="19.5" x14ac:dyDescent="0.2">
      <c r="A10" s="97"/>
      <c r="B10" s="23" t="s">
        <v>21</v>
      </c>
      <c r="C10" s="23" t="s">
        <v>63</v>
      </c>
      <c r="D10" s="24">
        <v>13</v>
      </c>
      <c r="E10" s="24">
        <v>2454747735.04</v>
      </c>
      <c r="F10" s="30">
        <v>0</v>
      </c>
    </row>
    <row r="11" spans="1:6" ht="19.5" x14ac:dyDescent="0.2">
      <c r="A11" s="97"/>
      <c r="B11" s="23" t="s">
        <v>21</v>
      </c>
      <c r="C11" s="23" t="s">
        <v>64</v>
      </c>
      <c r="D11" s="24">
        <v>13</v>
      </c>
      <c r="E11" s="24">
        <v>1164464306.23</v>
      </c>
      <c r="F11" s="30">
        <v>0</v>
      </c>
    </row>
    <row r="12" spans="1:6" ht="19.5" x14ac:dyDescent="0.2">
      <c r="A12" s="97"/>
      <c r="B12" s="23" t="s">
        <v>15</v>
      </c>
      <c r="C12" s="23" t="s">
        <v>63</v>
      </c>
      <c r="D12" s="24">
        <v>34</v>
      </c>
      <c r="E12" s="24">
        <v>1791831950.47</v>
      </c>
      <c r="F12" s="30">
        <v>10</v>
      </c>
    </row>
    <row r="13" spans="1:6" ht="19.5" x14ac:dyDescent="0.2">
      <c r="A13" s="97"/>
      <c r="B13" s="23" t="s">
        <v>15</v>
      </c>
      <c r="C13" s="23" t="s">
        <v>64</v>
      </c>
      <c r="D13" s="24">
        <v>23</v>
      </c>
      <c r="E13" s="24">
        <v>962578643.80999994</v>
      </c>
      <c r="F13" s="30">
        <v>4326</v>
      </c>
    </row>
    <row r="14" spans="1:6" ht="19.5" customHeight="1" x14ac:dyDescent="0.2">
      <c r="A14" s="67" t="s">
        <v>22</v>
      </c>
      <c r="B14" s="68"/>
      <c r="C14" s="68"/>
      <c r="D14" s="10">
        <f>SUM(D9:D13)</f>
        <v>84</v>
      </c>
      <c r="E14" s="10">
        <f>SUM(E9:E13)</f>
        <v>6374957385.5499992</v>
      </c>
      <c r="F14" s="11">
        <f>SUM(F9:F13)</f>
        <v>4336</v>
      </c>
    </row>
    <row r="15" spans="1:6" ht="32.25" customHeight="1" x14ac:dyDescent="0.2">
      <c r="A15" s="44" t="s">
        <v>103</v>
      </c>
      <c r="B15" s="25" t="s">
        <v>32</v>
      </c>
      <c r="C15" s="25" t="s">
        <v>65</v>
      </c>
      <c r="D15" s="26">
        <v>242</v>
      </c>
      <c r="E15" s="26">
        <v>7071771916.2200003</v>
      </c>
      <c r="F15" s="31">
        <v>34</v>
      </c>
    </row>
    <row r="16" spans="1:6" ht="19.5" customHeight="1" x14ac:dyDescent="0.2">
      <c r="A16" s="83" t="s">
        <v>104</v>
      </c>
      <c r="B16" s="84"/>
      <c r="C16" s="84"/>
      <c r="D16" s="13">
        <f>SUM(D15:D15)</f>
        <v>242</v>
      </c>
      <c r="E16" s="13">
        <f>SUM(E15:E15)</f>
        <v>7071771916.2200003</v>
      </c>
      <c r="F16" s="14">
        <f>SUM(F15:F15)</f>
        <v>34</v>
      </c>
    </row>
    <row r="17" spans="1:6" ht="19.5" customHeight="1" x14ac:dyDescent="0.2">
      <c r="A17" s="79" t="s">
        <v>23</v>
      </c>
      <c r="B17" s="79"/>
      <c r="C17" s="80"/>
      <c r="D17" s="15">
        <f>D8+D14+D16</f>
        <v>7288</v>
      </c>
      <c r="E17" s="15">
        <f>E8+E14+E16</f>
        <v>28356627315.18</v>
      </c>
      <c r="F17" s="15">
        <f>F8+F14+F16</f>
        <v>164700</v>
      </c>
    </row>
    <row r="18" spans="1:6" x14ac:dyDescent="0.2">
      <c r="A18" s="6" t="s">
        <v>93</v>
      </c>
      <c r="D18" s="36"/>
      <c r="E18" s="36"/>
      <c r="F18" s="36"/>
    </row>
    <row r="19" spans="1:6" x14ac:dyDescent="0.2">
      <c r="A19" s="6" t="s">
        <v>14</v>
      </c>
    </row>
  </sheetData>
  <mergeCells count="8">
    <mergeCell ref="A16:C16"/>
    <mergeCell ref="A17:C17"/>
    <mergeCell ref="A1:F1"/>
    <mergeCell ref="A2:F2"/>
    <mergeCell ref="A4:A7"/>
    <mergeCell ref="A8:C8"/>
    <mergeCell ref="A9:A13"/>
    <mergeCell ref="A14:C14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  <pageSetUpPr fitToPage="1"/>
  </sheetPr>
  <dimension ref="A1:F24"/>
  <sheetViews>
    <sheetView showGridLines="0" workbookViewId="0">
      <selection activeCell="B31" sqref="B31"/>
    </sheetView>
  </sheetViews>
  <sheetFormatPr defaultRowHeight="12.75" x14ac:dyDescent="0.2"/>
  <cols>
    <col min="1" max="1" width="13.7109375" style="34" customWidth="1"/>
    <col min="2" max="2" width="18" style="35" customWidth="1"/>
    <col min="3" max="3" width="23" style="35" customWidth="1"/>
    <col min="4" max="4" width="13.7109375" style="35" customWidth="1"/>
    <col min="5" max="5" width="14.7109375" style="35" customWidth="1"/>
    <col min="6" max="6" width="13.7109375" style="35" customWidth="1"/>
    <col min="7" max="16384" width="9.140625" style="4"/>
  </cols>
  <sheetData>
    <row r="1" spans="1:6" s="3" customFormat="1" ht="15" customHeight="1" x14ac:dyDescent="0.2">
      <c r="A1" s="69" t="s">
        <v>50</v>
      </c>
      <c r="B1" s="69"/>
      <c r="C1" s="69"/>
      <c r="D1" s="69"/>
      <c r="E1" s="69"/>
      <c r="F1" s="69"/>
    </row>
    <row r="2" spans="1:6" s="3" customFormat="1" ht="15" customHeight="1" x14ac:dyDescent="0.2">
      <c r="A2" s="70" t="s">
        <v>0</v>
      </c>
      <c r="B2" s="70"/>
      <c r="C2" s="70"/>
      <c r="D2" s="70"/>
      <c r="E2" s="70"/>
      <c r="F2" s="70"/>
    </row>
    <row r="3" spans="1:6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2" t="s">
        <v>17</v>
      </c>
      <c r="F3" s="5" t="s">
        <v>18</v>
      </c>
    </row>
    <row r="4" spans="1:6" ht="19.5" x14ac:dyDescent="0.2">
      <c r="A4" s="95" t="s">
        <v>41</v>
      </c>
      <c r="B4" s="23" t="s">
        <v>8</v>
      </c>
      <c r="C4" s="23" t="s">
        <v>54</v>
      </c>
      <c r="D4" s="24">
        <v>3</v>
      </c>
      <c r="E4" s="24">
        <v>619881.38</v>
      </c>
      <c r="F4" s="30">
        <v>8</v>
      </c>
    </row>
    <row r="5" spans="1:6" ht="19.5" x14ac:dyDescent="0.2">
      <c r="A5" s="96"/>
      <c r="B5" s="23" t="s">
        <v>7</v>
      </c>
      <c r="C5" s="23" t="s">
        <v>54</v>
      </c>
      <c r="D5" s="24">
        <v>75</v>
      </c>
      <c r="E5" s="24">
        <v>100371005</v>
      </c>
      <c r="F5" s="30">
        <v>3947</v>
      </c>
    </row>
    <row r="6" spans="1:6" ht="19.5" x14ac:dyDescent="0.2">
      <c r="A6" s="96"/>
      <c r="B6" s="23" t="s">
        <v>8</v>
      </c>
      <c r="C6" s="23" t="s">
        <v>53</v>
      </c>
      <c r="D6" s="24">
        <v>5</v>
      </c>
      <c r="E6" s="24">
        <v>1794819.89</v>
      </c>
      <c r="F6" s="30">
        <v>21</v>
      </c>
    </row>
    <row r="7" spans="1:6" ht="19.5" x14ac:dyDescent="0.2">
      <c r="A7" s="96"/>
      <c r="B7" s="23" t="s">
        <v>6</v>
      </c>
      <c r="C7" s="23" t="s">
        <v>52</v>
      </c>
      <c r="D7" s="24">
        <v>1624</v>
      </c>
      <c r="E7" s="24">
        <v>351362418.75</v>
      </c>
      <c r="F7" s="30">
        <v>3594</v>
      </c>
    </row>
    <row r="8" spans="1:6" ht="18" customHeight="1" x14ac:dyDescent="0.2">
      <c r="A8" s="96"/>
      <c r="B8" s="23" t="s">
        <v>6</v>
      </c>
      <c r="C8" s="23" t="s">
        <v>53</v>
      </c>
      <c r="D8" s="24">
        <v>5716</v>
      </c>
      <c r="E8" s="24">
        <v>16265231523.41</v>
      </c>
      <c r="F8" s="30">
        <v>195637</v>
      </c>
    </row>
    <row r="9" spans="1:6" ht="19.5" customHeight="1" x14ac:dyDescent="0.2">
      <c r="A9" s="73" t="s">
        <v>13</v>
      </c>
      <c r="B9" s="74"/>
      <c r="C9" s="74"/>
      <c r="D9" s="9">
        <f>SUM(D4:D8)</f>
        <v>7423</v>
      </c>
      <c r="E9" s="9">
        <f>SUM(E4:E8)</f>
        <v>16719379648.43</v>
      </c>
      <c r="F9" s="8">
        <f>SUM(F4:F8)</f>
        <v>203207</v>
      </c>
    </row>
    <row r="10" spans="1:6" ht="29.25" x14ac:dyDescent="0.2">
      <c r="A10" s="97" t="s">
        <v>40</v>
      </c>
      <c r="B10" s="27" t="s">
        <v>39</v>
      </c>
      <c r="C10" s="27" t="s">
        <v>64</v>
      </c>
      <c r="D10" s="28">
        <v>1</v>
      </c>
      <c r="E10" s="28">
        <v>74748240.579999998</v>
      </c>
      <c r="F10" s="38">
        <v>0</v>
      </c>
    </row>
    <row r="11" spans="1:6" ht="19.5" x14ac:dyDescent="0.2">
      <c r="A11" s="97"/>
      <c r="B11" s="23" t="s">
        <v>21</v>
      </c>
      <c r="C11" s="23" t="s">
        <v>62</v>
      </c>
      <c r="D11" s="24">
        <v>3</v>
      </c>
      <c r="E11" s="24">
        <v>7929783.8099999996</v>
      </c>
      <c r="F11" s="30">
        <v>0</v>
      </c>
    </row>
    <row r="12" spans="1:6" ht="19.5" x14ac:dyDescent="0.2">
      <c r="A12" s="97"/>
      <c r="B12" s="23" t="s">
        <v>21</v>
      </c>
      <c r="C12" s="23" t="s">
        <v>63</v>
      </c>
      <c r="D12" s="24">
        <v>8</v>
      </c>
      <c r="E12" s="24">
        <v>295617640.68000001</v>
      </c>
      <c r="F12" s="30">
        <v>0</v>
      </c>
    </row>
    <row r="13" spans="1:6" ht="19.5" x14ac:dyDescent="0.2">
      <c r="A13" s="97"/>
      <c r="B13" s="23" t="s">
        <v>15</v>
      </c>
      <c r="C13" s="23" t="s">
        <v>64</v>
      </c>
      <c r="D13" s="24">
        <v>28</v>
      </c>
      <c r="E13" s="24">
        <v>1432004262.01</v>
      </c>
      <c r="F13" s="30">
        <v>4341</v>
      </c>
    </row>
    <row r="14" spans="1:6" ht="19.5" x14ac:dyDescent="0.2">
      <c r="A14" s="97"/>
      <c r="B14" s="23" t="s">
        <v>15</v>
      </c>
      <c r="C14" s="23" t="s">
        <v>83</v>
      </c>
      <c r="D14" s="24">
        <v>11</v>
      </c>
      <c r="E14" s="24">
        <v>804632171.98000002</v>
      </c>
      <c r="F14" s="30">
        <v>1250</v>
      </c>
    </row>
    <row r="15" spans="1:6" ht="19.5" x14ac:dyDescent="0.2">
      <c r="A15" s="97"/>
      <c r="B15" s="23" t="s">
        <v>15</v>
      </c>
      <c r="C15" s="23" t="s">
        <v>63</v>
      </c>
      <c r="D15" s="24">
        <v>19</v>
      </c>
      <c r="E15" s="24">
        <v>894524239.26999998</v>
      </c>
      <c r="F15" s="30">
        <v>2</v>
      </c>
    </row>
    <row r="16" spans="1:6" ht="19.5" x14ac:dyDescent="0.2">
      <c r="A16" s="97"/>
      <c r="B16" s="23" t="s">
        <v>21</v>
      </c>
      <c r="C16" s="23" t="s">
        <v>64</v>
      </c>
      <c r="D16" s="24">
        <v>7</v>
      </c>
      <c r="E16" s="24">
        <v>1034417777.88</v>
      </c>
      <c r="F16" s="30">
        <v>0</v>
      </c>
    </row>
    <row r="17" spans="1:6" ht="19.5" customHeight="1" x14ac:dyDescent="0.2">
      <c r="A17" s="97"/>
      <c r="B17" s="45" t="s">
        <v>21</v>
      </c>
      <c r="C17" s="23" t="s">
        <v>67</v>
      </c>
      <c r="D17" s="24">
        <v>2</v>
      </c>
      <c r="E17" s="24">
        <v>22933770.699999999</v>
      </c>
      <c r="F17" s="30">
        <v>0</v>
      </c>
    </row>
    <row r="18" spans="1:6" ht="19.5" x14ac:dyDescent="0.2">
      <c r="A18" s="97"/>
      <c r="B18" s="23" t="s">
        <v>21</v>
      </c>
      <c r="C18" s="23" t="s">
        <v>73</v>
      </c>
      <c r="D18" s="24">
        <v>1</v>
      </c>
      <c r="E18" s="24">
        <v>338387962.69</v>
      </c>
      <c r="F18" s="30">
        <v>0</v>
      </c>
    </row>
    <row r="19" spans="1:6" ht="19.5" customHeight="1" x14ac:dyDescent="0.2">
      <c r="A19" s="67" t="s">
        <v>22</v>
      </c>
      <c r="B19" s="68"/>
      <c r="C19" s="68"/>
      <c r="D19" s="10">
        <f>SUM(D10:D18)</f>
        <v>80</v>
      </c>
      <c r="E19" s="10">
        <f>SUM(E10:E18)</f>
        <v>4905195849.5999994</v>
      </c>
      <c r="F19" s="11">
        <f>SUM(F10:F18)</f>
        <v>5593</v>
      </c>
    </row>
    <row r="20" spans="1:6" ht="42.75" customHeight="1" x14ac:dyDescent="0.2">
      <c r="A20" s="43" t="s">
        <v>103</v>
      </c>
      <c r="B20" s="25" t="s">
        <v>32</v>
      </c>
      <c r="C20" s="25" t="s">
        <v>65</v>
      </c>
      <c r="D20" s="26">
        <v>77</v>
      </c>
      <c r="E20" s="26">
        <v>5389615254.6700001</v>
      </c>
      <c r="F20" s="31">
        <v>8</v>
      </c>
    </row>
    <row r="21" spans="1:6" ht="19.5" customHeight="1" x14ac:dyDescent="0.2">
      <c r="A21" s="83" t="s">
        <v>104</v>
      </c>
      <c r="B21" s="84"/>
      <c r="C21" s="84"/>
      <c r="D21" s="13">
        <f>SUM(D20:D20)</f>
        <v>77</v>
      </c>
      <c r="E21" s="13">
        <f>SUM(E20:E20)</f>
        <v>5389615254.6700001</v>
      </c>
      <c r="F21" s="14">
        <f>SUM(F20:F20)</f>
        <v>8</v>
      </c>
    </row>
    <row r="22" spans="1:6" ht="19.5" customHeight="1" x14ac:dyDescent="0.2">
      <c r="A22" s="79" t="s">
        <v>23</v>
      </c>
      <c r="B22" s="79"/>
      <c r="C22" s="80"/>
      <c r="D22" s="15">
        <f>D9+D19+D21</f>
        <v>7580</v>
      </c>
      <c r="E22" s="15">
        <f>E9+E19+E21</f>
        <v>27014190752.699997</v>
      </c>
      <c r="F22" s="15">
        <f>F9+F19+F21</f>
        <v>208808</v>
      </c>
    </row>
    <row r="23" spans="1:6" x14ac:dyDescent="0.2">
      <c r="A23" s="6" t="s">
        <v>93</v>
      </c>
      <c r="D23" s="36"/>
      <c r="E23" s="36"/>
      <c r="F23" s="36"/>
    </row>
    <row r="24" spans="1:6" x14ac:dyDescent="0.2">
      <c r="A24" s="6" t="s">
        <v>14</v>
      </c>
    </row>
  </sheetData>
  <mergeCells count="8">
    <mergeCell ref="A21:C21"/>
    <mergeCell ref="A22:C22"/>
    <mergeCell ref="A1:F1"/>
    <mergeCell ref="A2:F2"/>
    <mergeCell ref="A4:A8"/>
    <mergeCell ref="A9:C9"/>
    <mergeCell ref="A10:A18"/>
    <mergeCell ref="A19:C19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Banco de Dados 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Resende</dc:creator>
  <cp:lastModifiedBy>Rafael</cp:lastModifiedBy>
  <cp:lastPrinted>2018-01-16T13:57:05Z</cp:lastPrinted>
  <dcterms:created xsi:type="dcterms:W3CDTF">2006-06-30T13:58:00Z</dcterms:created>
  <dcterms:modified xsi:type="dcterms:W3CDTF">2022-02-22T17:56:49Z</dcterms:modified>
</cp:coreProperties>
</file>