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9810" windowHeight="3405" tabRatio="756" activeTab="3"/>
  </bookViews>
  <sheets>
    <sheet name="Espírito Santo" sheetId="26" r:id="rId1"/>
    <sheet name="Minas Gerais" sheetId="21" r:id="rId2"/>
    <sheet name="Rio de Janeiro" sheetId="15" r:id="rId3"/>
    <sheet name="São Paulo" sheetId="28" r:id="rId4"/>
  </sheets>
  <definedNames>
    <definedName name="_xlnm._FilterDatabase" localSheetId="1" hidden="1">'Minas Gerais'!$A$3:$F$3</definedName>
    <definedName name="_xlnm._FilterDatabase" localSheetId="2" hidden="1">'Rio de Janeiro'!$A$3:$F$3</definedName>
    <definedName name="_xlnm._FilterDatabase" localSheetId="3" hidden="1">'São Paulo'!$A$3:$F$3</definedName>
    <definedName name="_xlnm.Print_Area" localSheetId="0">'Espírito Santo'!$A$1:$F$21</definedName>
    <definedName name="_xlnm.Print_Area" localSheetId="1">'Minas Gerais'!$A$1:$F$26</definedName>
    <definedName name="_xlnm.Print_Area" localSheetId="2">'Rio de Janeiro'!$A$1:$F$20</definedName>
  </definedNames>
  <calcPr calcId="145621"/>
</workbook>
</file>

<file path=xl/calcChain.xml><?xml version="1.0" encoding="utf-8"?>
<calcChain xmlns="http://schemas.openxmlformats.org/spreadsheetml/2006/main">
  <c r="E32" i="28" l="1"/>
  <c r="D32" i="28"/>
  <c r="E31" i="28"/>
  <c r="F31" i="28"/>
  <c r="F32" i="28" s="1"/>
  <c r="D31" i="28"/>
  <c r="E26" i="28"/>
  <c r="F26" i="28"/>
  <c r="D26" i="28"/>
  <c r="E17" i="28"/>
  <c r="F17" i="28"/>
  <c r="D17" i="28"/>
  <c r="F14" i="28"/>
  <c r="D14" i="28"/>
  <c r="D9" i="28"/>
  <c r="D18" i="15"/>
  <c r="E17" i="15"/>
  <c r="F17" i="15"/>
  <c r="D17" i="15"/>
  <c r="D23" i="21"/>
  <c r="D24" i="21" s="1"/>
  <c r="E24" i="21"/>
  <c r="E23" i="21"/>
  <c r="F23" i="21"/>
  <c r="F24" i="21" s="1"/>
  <c r="E18" i="21"/>
  <c r="F18" i="21"/>
  <c r="D18" i="21"/>
  <c r="D10" i="21"/>
  <c r="E18" i="26"/>
  <c r="F18" i="26"/>
  <c r="D18" i="26"/>
  <c r="D19" i="26" s="1"/>
  <c r="F14" i="26"/>
  <c r="E14" i="26"/>
  <c r="D14" i="26"/>
  <c r="D9" i="26"/>
  <c r="E14" i="28" l="1"/>
  <c r="F9" i="28"/>
  <c r="E9" i="28"/>
  <c r="D9" i="15"/>
  <c r="D14" i="15"/>
  <c r="F14" i="15"/>
  <c r="E14" i="15"/>
  <c r="E10" i="21"/>
  <c r="D15" i="21"/>
  <c r="F15" i="21"/>
  <c r="E15" i="21"/>
  <c r="F9" i="15" l="1"/>
  <c r="F18" i="15" s="1"/>
  <c r="E9" i="15"/>
  <c r="E18" i="15" s="1"/>
  <c r="F10" i="21"/>
  <c r="F9" i="26"/>
  <c r="F19" i="26" s="1"/>
  <c r="E9" i="26"/>
  <c r="E19" i="26" s="1"/>
</calcChain>
</file>

<file path=xl/sharedStrings.xml><?xml version="1.0" encoding="utf-8"?>
<sst xmlns="http://schemas.openxmlformats.org/spreadsheetml/2006/main" count="198" uniqueCount="48">
  <si>
    <t>Área</t>
  </si>
  <si>
    <t>Programa</t>
  </si>
  <si>
    <t>Modalidade</t>
  </si>
  <si>
    <t>Carta de Crédito - Individual</t>
  </si>
  <si>
    <t>Carta de Crédito - Associativa Entidades</t>
  </si>
  <si>
    <t>Espírito Santo</t>
  </si>
  <si>
    <t>Minas Gerais</t>
  </si>
  <si>
    <t>Rio de Janeiro</t>
  </si>
  <si>
    <t>São Paulo</t>
  </si>
  <si>
    <t>Saneamento para Todos - Setor Público</t>
  </si>
  <si>
    <t>Apoio à Produção</t>
  </si>
  <si>
    <t>Quantidade de Operações</t>
  </si>
  <si>
    <t>Valor do Empréstimo (R$)</t>
  </si>
  <si>
    <t>Número de Unidades</t>
  </si>
  <si>
    <t>Elaboração: Banco de Dados - CBIC.</t>
  </si>
  <si>
    <t>Total Habitação</t>
  </si>
  <si>
    <t>Total Saneamento Básico</t>
  </si>
  <si>
    <t xml:space="preserve">TOTAL GERAL </t>
  </si>
  <si>
    <t>Pró-Cotista</t>
  </si>
  <si>
    <t>HABITAÇÃO POPULAR</t>
  </si>
  <si>
    <t>SANEAMENTO BÁSICO</t>
  </si>
  <si>
    <t>INFRA-ESTRUTURA URBANA</t>
  </si>
  <si>
    <t>Total Infra-Estrutura Urbana</t>
  </si>
  <si>
    <t>Saneamento para Todos - Setor Privado</t>
  </si>
  <si>
    <t>Total Operações Especiais - Habitação</t>
  </si>
  <si>
    <t>OPER. ESPECIAIS - HABITAÇÃO</t>
  </si>
  <si>
    <t>OPER. DIVERSAS</t>
  </si>
  <si>
    <t>Total Operações Diversas</t>
  </si>
  <si>
    <t>HABITAÇÃO </t>
  </si>
  <si>
    <t>Aquisição de terreno e construção </t>
  </si>
  <si>
    <t>Construção </t>
  </si>
  <si>
    <t>Imóvel novo </t>
  </si>
  <si>
    <t>Imóvel usado </t>
  </si>
  <si>
    <t>Pró-Transporte - Setor Privado</t>
  </si>
  <si>
    <t>TRANSPORTES  </t>
  </si>
  <si>
    <t>SERVICOS COLETA E/OU TRAT. RESID. SOLIDOS  </t>
  </si>
  <si>
    <t>SISTEMA DE ABASTECIMENTO DE AGUA  </t>
  </si>
  <si>
    <t>SISTEMA DE TRATAMENTO DE ESGOTO  </t>
  </si>
  <si>
    <t>Op. Especiais - Faixa Estendida</t>
  </si>
  <si>
    <t>Fonte: Caixa Econômica Federal. Posição da Base: 11/01/2019.</t>
  </si>
  <si>
    <t>CONTRATAÇÕES COM RECURSOS DO FGTS - 2018</t>
  </si>
  <si>
    <t>Op. Especiais - Apoio à Produção</t>
  </si>
  <si>
    <t>PRODUCAO DE UNIDADES HABITACIONAIS  </t>
  </si>
  <si>
    <t>PLANO DE SANEAMENTO BASICO  </t>
  </si>
  <si>
    <t>PLANOS, PROJETOS E PESQUISAS  </t>
  </si>
  <si>
    <t>Pró-Transporte - Setor Público</t>
  </si>
  <si>
    <t>MANEJO DE AGUAS PLUVIAIS  </t>
  </si>
  <si>
    <t>REDUCAO E CONTROLE DE PERDAS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</si>
</sst>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3" fontId="6" fillId="2" borderId="2" xfId="0" applyNumberFormat="1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Continuous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Continuous" vertical="center" wrapText="1"/>
    </xf>
    <xf numFmtId="3" fontId="12" fillId="7" borderId="2" xfId="0" applyNumberFormat="1" applyFont="1" applyFill="1" applyBorder="1" applyAlignment="1">
      <alignment horizontal="center" vertical="center" wrapText="1"/>
    </xf>
    <xf numFmtId="3" fontId="12" fillId="7" borderId="3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3" fontId="7" fillId="4" borderId="1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7" fillId="10" borderId="2" xfId="0" applyNumberFormat="1" applyFont="1" applyFill="1" applyBorder="1" applyAlignment="1">
      <alignment horizontal="center" vertical="center" wrapText="1"/>
    </xf>
    <xf numFmtId="3" fontId="7" fillId="10" borderId="3" xfId="0" applyNumberFormat="1" applyFont="1" applyFill="1" applyBorder="1" applyAlignment="1">
      <alignment horizontal="center" vertical="center" wrapText="1"/>
    </xf>
    <xf numFmtId="3" fontId="7" fillId="1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Continuous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5" borderId="1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Continuous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F21"/>
  <sheetViews>
    <sheetView showGridLines="0" workbookViewId="0">
      <selection activeCell="A25" sqref="A25"/>
    </sheetView>
  </sheetViews>
  <sheetFormatPr defaultRowHeight="11.25" x14ac:dyDescent="0.2"/>
  <cols>
    <col min="1" max="1" width="15.85546875" style="23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1"/>
  </cols>
  <sheetData>
    <row r="1" spans="1:6" s="2" customFormat="1" ht="15" x14ac:dyDescent="0.2">
      <c r="A1" s="70" t="s">
        <v>40</v>
      </c>
      <c r="B1" s="70"/>
      <c r="C1" s="70"/>
      <c r="D1" s="70"/>
      <c r="E1" s="70"/>
      <c r="F1" s="70"/>
    </row>
    <row r="2" spans="1:6" s="3" customFormat="1" ht="15" x14ac:dyDescent="0.2">
      <c r="A2" s="70" t="s">
        <v>5</v>
      </c>
      <c r="B2" s="70"/>
      <c r="C2" s="70"/>
      <c r="D2" s="70"/>
      <c r="E2" s="70"/>
      <c r="F2" s="70"/>
    </row>
    <row r="3" spans="1:6" ht="24" x14ac:dyDescent="0.2">
      <c r="A3" s="4" t="s">
        <v>0</v>
      </c>
      <c r="B3" s="5" t="s">
        <v>1</v>
      </c>
      <c r="C3" s="5" t="s">
        <v>2</v>
      </c>
      <c r="D3" s="5" t="s">
        <v>11</v>
      </c>
      <c r="E3" s="6" t="s">
        <v>12</v>
      </c>
      <c r="F3" s="7" t="s">
        <v>13</v>
      </c>
    </row>
    <row r="4" spans="1:6" ht="19.5" customHeight="1" x14ac:dyDescent="0.2">
      <c r="A4" s="78" t="s">
        <v>19</v>
      </c>
      <c r="B4" s="16" t="s">
        <v>10</v>
      </c>
      <c r="C4" s="16" t="s">
        <v>28</v>
      </c>
      <c r="D4" s="17">
        <v>75</v>
      </c>
      <c r="E4" s="17">
        <v>401846267.29000002</v>
      </c>
      <c r="F4" s="18">
        <v>3508</v>
      </c>
    </row>
    <row r="5" spans="1:6" ht="22.5" customHeight="1" x14ac:dyDescent="0.2">
      <c r="A5" s="79"/>
      <c r="B5" s="16" t="s">
        <v>3</v>
      </c>
      <c r="C5" s="16" t="s">
        <v>29</v>
      </c>
      <c r="D5" s="17">
        <v>427</v>
      </c>
      <c r="E5" s="17">
        <v>41677502.770000003</v>
      </c>
      <c r="F5" s="18">
        <v>427</v>
      </c>
    </row>
    <row r="6" spans="1:6" ht="21.75" customHeight="1" x14ac:dyDescent="0.2">
      <c r="A6" s="79"/>
      <c r="B6" s="16" t="s">
        <v>3</v>
      </c>
      <c r="C6" s="16" t="s">
        <v>30</v>
      </c>
      <c r="D6" s="17">
        <v>11</v>
      </c>
      <c r="E6" s="17">
        <v>708509.08</v>
      </c>
      <c r="F6" s="18">
        <v>11</v>
      </c>
    </row>
    <row r="7" spans="1:6" ht="21.75" customHeight="1" x14ac:dyDescent="0.2">
      <c r="A7" s="79"/>
      <c r="B7" s="16" t="s">
        <v>3</v>
      </c>
      <c r="C7" s="16" t="s">
        <v>31</v>
      </c>
      <c r="D7" s="17">
        <v>1020</v>
      </c>
      <c r="E7" s="17">
        <v>112420037.61</v>
      </c>
      <c r="F7" s="18">
        <v>1020</v>
      </c>
    </row>
    <row r="8" spans="1:6" ht="19.5" x14ac:dyDescent="0.2">
      <c r="A8" s="79"/>
      <c r="B8" s="16" t="s">
        <v>3</v>
      </c>
      <c r="C8" s="16" t="s">
        <v>32</v>
      </c>
      <c r="D8" s="17">
        <v>371</v>
      </c>
      <c r="E8" s="17">
        <v>32748345.280000001</v>
      </c>
      <c r="F8" s="18">
        <v>371</v>
      </c>
    </row>
    <row r="9" spans="1:6" s="10" customFormat="1" ht="12.75" x14ac:dyDescent="0.2">
      <c r="A9" s="68" t="s">
        <v>15</v>
      </c>
      <c r="B9" s="68"/>
      <c r="C9" s="69"/>
      <c r="D9" s="8">
        <f>SUM(D4:D8)</f>
        <v>1904</v>
      </c>
      <c r="E9" s="8">
        <f>SUM(E4:E8)</f>
        <v>589400662.02999997</v>
      </c>
      <c r="F9" s="9">
        <f>SUM(F4:F8)</f>
        <v>5337</v>
      </c>
    </row>
    <row r="10" spans="1:6" s="10" customFormat="1" ht="19.5" x14ac:dyDescent="0.2">
      <c r="A10" s="73" t="s">
        <v>26</v>
      </c>
      <c r="B10" s="16" t="s">
        <v>18</v>
      </c>
      <c r="C10" s="16" t="s">
        <v>29</v>
      </c>
      <c r="D10" s="44">
        <v>55</v>
      </c>
      <c r="E10" s="44">
        <v>10411353.82</v>
      </c>
      <c r="F10" s="45">
        <v>55</v>
      </c>
    </row>
    <row r="11" spans="1:6" s="10" customFormat="1" ht="12.75" x14ac:dyDescent="0.2">
      <c r="A11" s="74"/>
      <c r="B11" s="16" t="s">
        <v>18</v>
      </c>
      <c r="C11" s="16" t="s">
        <v>30</v>
      </c>
      <c r="D11" s="44">
        <v>30</v>
      </c>
      <c r="E11" s="44">
        <v>5239571.29</v>
      </c>
      <c r="F11" s="45">
        <v>30</v>
      </c>
    </row>
    <row r="12" spans="1:6" s="10" customFormat="1" ht="12.75" x14ac:dyDescent="0.2">
      <c r="A12" s="74"/>
      <c r="B12" s="16" t="s">
        <v>18</v>
      </c>
      <c r="C12" s="16" t="s">
        <v>31</v>
      </c>
      <c r="D12" s="44">
        <v>216</v>
      </c>
      <c r="E12" s="44">
        <v>36324870.799999997</v>
      </c>
      <c r="F12" s="45">
        <v>216</v>
      </c>
    </row>
    <row r="13" spans="1:6" s="10" customFormat="1" ht="12.75" x14ac:dyDescent="0.2">
      <c r="A13" s="75"/>
      <c r="B13" s="16" t="s">
        <v>18</v>
      </c>
      <c r="C13" s="16" t="s">
        <v>32</v>
      </c>
      <c r="D13" s="46">
        <v>178</v>
      </c>
      <c r="E13" s="46">
        <v>29163303.149999999</v>
      </c>
      <c r="F13" s="47">
        <v>178</v>
      </c>
    </row>
    <row r="14" spans="1:6" s="10" customFormat="1" ht="12.75" x14ac:dyDescent="0.2">
      <c r="A14" s="76" t="s">
        <v>27</v>
      </c>
      <c r="B14" s="77"/>
      <c r="C14" s="77"/>
      <c r="D14" s="50">
        <f>SUM(D10:D13)</f>
        <v>479</v>
      </c>
      <c r="E14" s="50">
        <f>SUM(E10:E13)</f>
        <v>81139099.060000002</v>
      </c>
      <c r="F14" s="51">
        <f>SUM(F10:F13)</f>
        <v>479</v>
      </c>
    </row>
    <row r="15" spans="1:6" s="26" customFormat="1" ht="22.5" customHeight="1" x14ac:dyDescent="0.2">
      <c r="A15" s="80" t="s">
        <v>25</v>
      </c>
      <c r="B15" s="55" t="s">
        <v>41</v>
      </c>
      <c r="C15" s="56" t="s">
        <v>42</v>
      </c>
      <c r="D15" s="57">
        <v>1</v>
      </c>
      <c r="E15" s="57">
        <v>6400000</v>
      </c>
      <c r="F15" s="58">
        <v>68</v>
      </c>
    </row>
    <row r="16" spans="1:6" s="26" customFormat="1" ht="22.5" customHeight="1" x14ac:dyDescent="0.2">
      <c r="A16" s="81"/>
      <c r="B16" s="55" t="s">
        <v>38</v>
      </c>
      <c r="C16" s="56" t="s">
        <v>29</v>
      </c>
      <c r="D16" s="57">
        <v>3</v>
      </c>
      <c r="E16" s="57">
        <v>340142.28</v>
      </c>
      <c r="F16" s="58">
        <v>3</v>
      </c>
    </row>
    <row r="17" spans="1:6" s="26" customFormat="1" ht="22.5" customHeight="1" x14ac:dyDescent="0.2">
      <c r="A17" s="82"/>
      <c r="B17" s="55" t="s">
        <v>38</v>
      </c>
      <c r="C17" s="56" t="s">
        <v>31</v>
      </c>
      <c r="D17" s="57">
        <v>19</v>
      </c>
      <c r="E17" s="57">
        <v>2614537.04</v>
      </c>
      <c r="F17" s="58">
        <v>19</v>
      </c>
    </row>
    <row r="18" spans="1:6" s="28" customFormat="1" ht="12" customHeight="1" x14ac:dyDescent="0.2">
      <c r="A18" s="71" t="s">
        <v>24</v>
      </c>
      <c r="B18" s="72"/>
      <c r="C18" s="72"/>
      <c r="D18" s="11">
        <f>SUM(D15:D17)</f>
        <v>23</v>
      </c>
      <c r="E18" s="11">
        <f t="shared" ref="E18:F18" si="0">SUM(E15:E17)</f>
        <v>9354679.3200000003</v>
      </c>
      <c r="F18" s="43">
        <f t="shared" si="0"/>
        <v>90</v>
      </c>
    </row>
    <row r="19" spans="1:6" s="13" customFormat="1" ht="12.75" x14ac:dyDescent="0.2">
      <c r="A19" s="66" t="s">
        <v>17</v>
      </c>
      <c r="B19" s="66"/>
      <c r="C19" s="67"/>
      <c r="D19" s="14">
        <f>D14+D18+D9</f>
        <v>2406</v>
      </c>
      <c r="E19" s="14">
        <f t="shared" ref="E19:F19" si="1">E14+E18+E9</f>
        <v>679894440.40999997</v>
      </c>
      <c r="F19" s="14">
        <f t="shared" si="1"/>
        <v>5906</v>
      </c>
    </row>
    <row r="20" spans="1:6" x14ac:dyDescent="0.2">
      <c r="A20" s="24" t="s">
        <v>39</v>
      </c>
    </row>
    <row r="21" spans="1:6" x14ac:dyDescent="0.2">
      <c r="A21" s="24" t="s">
        <v>14</v>
      </c>
    </row>
  </sheetData>
  <mergeCells count="9">
    <mergeCell ref="A19:C19"/>
    <mergeCell ref="A9:C9"/>
    <mergeCell ref="A1:F1"/>
    <mergeCell ref="A2:F2"/>
    <mergeCell ref="A18:C18"/>
    <mergeCell ref="A10:A13"/>
    <mergeCell ref="A14:C14"/>
    <mergeCell ref="A4:A8"/>
    <mergeCell ref="A15:A17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F26"/>
  <sheetViews>
    <sheetView showGridLines="0" workbookViewId="0">
      <selection activeCell="B30" sqref="B30"/>
    </sheetView>
  </sheetViews>
  <sheetFormatPr defaultRowHeight="11.25" x14ac:dyDescent="0.2"/>
  <cols>
    <col min="1" max="1" width="14.7109375" style="23" customWidth="1"/>
    <col min="2" max="2" width="17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1"/>
  </cols>
  <sheetData>
    <row r="1" spans="1:6" s="2" customFormat="1" ht="15" x14ac:dyDescent="0.2">
      <c r="A1" s="70" t="s">
        <v>40</v>
      </c>
      <c r="B1" s="70"/>
      <c r="C1" s="70"/>
      <c r="D1" s="70"/>
      <c r="E1" s="70"/>
      <c r="F1" s="70"/>
    </row>
    <row r="2" spans="1:6" s="3" customFormat="1" ht="15" x14ac:dyDescent="0.2">
      <c r="A2" s="70" t="s">
        <v>6</v>
      </c>
      <c r="B2" s="70"/>
      <c r="C2" s="70"/>
      <c r="D2" s="70"/>
      <c r="E2" s="70"/>
      <c r="F2" s="70"/>
    </row>
    <row r="3" spans="1:6" ht="24" customHeight="1" x14ac:dyDescent="0.2">
      <c r="A3" s="4" t="s">
        <v>0</v>
      </c>
      <c r="B3" s="5" t="s">
        <v>1</v>
      </c>
      <c r="C3" s="5" t="s">
        <v>2</v>
      </c>
      <c r="D3" s="5" t="s">
        <v>11</v>
      </c>
      <c r="E3" s="6" t="s">
        <v>12</v>
      </c>
      <c r="F3" s="7" t="s">
        <v>13</v>
      </c>
    </row>
    <row r="4" spans="1:6" ht="15.75" customHeight="1" x14ac:dyDescent="0.2">
      <c r="A4" s="78" t="s">
        <v>19</v>
      </c>
      <c r="B4" s="16" t="s">
        <v>10</v>
      </c>
      <c r="C4" s="16" t="s">
        <v>28</v>
      </c>
      <c r="D4" s="17">
        <v>1179</v>
      </c>
      <c r="E4" s="17">
        <v>3626062510.3000002</v>
      </c>
      <c r="F4" s="18">
        <v>35762</v>
      </c>
    </row>
    <row r="5" spans="1:6" ht="19.5" x14ac:dyDescent="0.2">
      <c r="A5" s="79"/>
      <c r="B5" s="16" t="s">
        <v>4</v>
      </c>
      <c r="C5" s="16" t="s">
        <v>28</v>
      </c>
      <c r="D5" s="17">
        <v>1</v>
      </c>
      <c r="E5" s="17">
        <v>2510581.12</v>
      </c>
      <c r="F5" s="18">
        <v>0</v>
      </c>
    </row>
    <row r="6" spans="1:6" ht="19.5" x14ac:dyDescent="0.2">
      <c r="A6" s="79"/>
      <c r="B6" s="16" t="s">
        <v>3</v>
      </c>
      <c r="C6" s="16" t="s">
        <v>29</v>
      </c>
      <c r="D6" s="17">
        <v>6671</v>
      </c>
      <c r="E6" s="17">
        <v>631673569.53999996</v>
      </c>
      <c r="F6" s="18">
        <v>6671</v>
      </c>
    </row>
    <row r="7" spans="1:6" ht="19.5" x14ac:dyDescent="0.2">
      <c r="A7" s="79"/>
      <c r="B7" s="25" t="s">
        <v>3</v>
      </c>
      <c r="C7" s="16" t="s">
        <v>30</v>
      </c>
      <c r="D7" s="17">
        <v>293</v>
      </c>
      <c r="E7" s="17">
        <v>18296413.359999999</v>
      </c>
      <c r="F7" s="18">
        <v>293</v>
      </c>
    </row>
    <row r="8" spans="1:6" ht="19.5" x14ac:dyDescent="0.2">
      <c r="A8" s="79"/>
      <c r="B8" s="16" t="s">
        <v>3</v>
      </c>
      <c r="C8" s="16" t="s">
        <v>31</v>
      </c>
      <c r="D8" s="17">
        <v>17965</v>
      </c>
      <c r="E8" s="17">
        <v>1925038898.26</v>
      </c>
      <c r="F8" s="18">
        <v>17965</v>
      </c>
    </row>
    <row r="9" spans="1:6" ht="19.5" x14ac:dyDescent="0.2">
      <c r="A9" s="79"/>
      <c r="B9" s="16" t="s">
        <v>3</v>
      </c>
      <c r="C9" s="16" t="s">
        <v>32</v>
      </c>
      <c r="D9" s="17">
        <v>2241</v>
      </c>
      <c r="E9" s="17">
        <v>198596357.34999999</v>
      </c>
      <c r="F9" s="18">
        <v>2241</v>
      </c>
    </row>
    <row r="10" spans="1:6" s="10" customFormat="1" ht="12.75" x14ac:dyDescent="0.2">
      <c r="A10" s="68" t="s">
        <v>15</v>
      </c>
      <c r="B10" s="68"/>
      <c r="C10" s="69"/>
      <c r="D10" s="8">
        <f>SUM(D4:D9)</f>
        <v>28350</v>
      </c>
      <c r="E10" s="8">
        <f>SUM(E4:E9)</f>
        <v>6402178329.9300003</v>
      </c>
      <c r="F10" s="9">
        <f>SUM(F4:F9)</f>
        <v>62932</v>
      </c>
    </row>
    <row r="11" spans="1:6" s="10" customFormat="1" ht="19.5" x14ac:dyDescent="0.2">
      <c r="A11" s="73" t="s">
        <v>26</v>
      </c>
      <c r="B11" s="16" t="s">
        <v>18</v>
      </c>
      <c r="C11" s="16" t="s">
        <v>29</v>
      </c>
      <c r="D11" s="44">
        <v>197</v>
      </c>
      <c r="E11" s="44">
        <v>36646372.549999997</v>
      </c>
      <c r="F11" s="45">
        <v>197</v>
      </c>
    </row>
    <row r="12" spans="1:6" s="10" customFormat="1" ht="12.75" x14ac:dyDescent="0.2">
      <c r="A12" s="74"/>
      <c r="B12" s="16" t="s">
        <v>18</v>
      </c>
      <c r="C12" s="16" t="s">
        <v>30</v>
      </c>
      <c r="D12" s="44">
        <v>208</v>
      </c>
      <c r="E12" s="44">
        <v>42081368.439999998</v>
      </c>
      <c r="F12" s="45">
        <v>208</v>
      </c>
    </row>
    <row r="13" spans="1:6" s="10" customFormat="1" ht="12.75" x14ac:dyDescent="0.2">
      <c r="A13" s="74"/>
      <c r="B13" s="16" t="s">
        <v>18</v>
      </c>
      <c r="C13" s="16" t="s">
        <v>31</v>
      </c>
      <c r="D13" s="44">
        <v>1235</v>
      </c>
      <c r="E13" s="44">
        <v>231612669.59999999</v>
      </c>
      <c r="F13" s="45">
        <v>1235</v>
      </c>
    </row>
    <row r="14" spans="1:6" s="10" customFormat="1" ht="12.75" x14ac:dyDescent="0.2">
      <c r="A14" s="75"/>
      <c r="B14" s="16" t="s">
        <v>18</v>
      </c>
      <c r="C14" s="16" t="s">
        <v>32</v>
      </c>
      <c r="D14" s="46">
        <v>832</v>
      </c>
      <c r="E14" s="46">
        <v>128218900.88</v>
      </c>
      <c r="F14" s="47">
        <v>832</v>
      </c>
    </row>
    <row r="15" spans="1:6" s="10" customFormat="1" ht="12.75" x14ac:dyDescent="0.2">
      <c r="A15" s="76" t="s">
        <v>27</v>
      </c>
      <c r="B15" s="77"/>
      <c r="C15" s="77"/>
      <c r="D15" s="50">
        <f>SUM(D11:D14)</f>
        <v>2472</v>
      </c>
      <c r="E15" s="50">
        <f t="shared" ref="E15:F15" si="0">SUM(E11:E14)</f>
        <v>438559311.46999997</v>
      </c>
      <c r="F15" s="51">
        <f t="shared" si="0"/>
        <v>2472</v>
      </c>
    </row>
    <row r="16" spans="1:6" s="13" customFormat="1" ht="25.5" customHeight="1" x14ac:dyDescent="0.2">
      <c r="A16" s="85" t="s">
        <v>25</v>
      </c>
      <c r="B16" s="60" t="s">
        <v>38</v>
      </c>
      <c r="C16" s="37" t="s">
        <v>29</v>
      </c>
      <c r="D16" s="41">
        <v>19</v>
      </c>
      <c r="E16" s="41">
        <v>2389436.23</v>
      </c>
      <c r="F16" s="42">
        <v>19</v>
      </c>
    </row>
    <row r="17" spans="1:6" s="13" customFormat="1" ht="25.5" customHeight="1" x14ac:dyDescent="0.2">
      <c r="A17" s="85"/>
      <c r="B17" s="59" t="s">
        <v>38</v>
      </c>
      <c r="C17" s="37" t="s">
        <v>31</v>
      </c>
      <c r="D17" s="41">
        <v>152</v>
      </c>
      <c r="E17" s="41">
        <v>22655230.469999999</v>
      </c>
      <c r="F17" s="42">
        <v>152</v>
      </c>
    </row>
    <row r="18" spans="1:6" s="13" customFormat="1" ht="12" x14ac:dyDescent="0.2">
      <c r="A18" s="83" t="s">
        <v>24</v>
      </c>
      <c r="B18" s="83"/>
      <c r="C18" s="84"/>
      <c r="D18" s="38">
        <f>SUM(D16:D17)</f>
        <v>171</v>
      </c>
      <c r="E18" s="38">
        <f t="shared" ref="E18:F18" si="1">SUM(E16:E17)</f>
        <v>25044666.699999999</v>
      </c>
      <c r="F18" s="39">
        <f t="shared" si="1"/>
        <v>171</v>
      </c>
    </row>
    <row r="19" spans="1:6" s="13" customFormat="1" ht="24" customHeight="1" x14ac:dyDescent="0.2">
      <c r="A19" s="86" t="s">
        <v>20</v>
      </c>
      <c r="B19" s="37" t="s">
        <v>9</v>
      </c>
      <c r="C19" s="37" t="s">
        <v>43</v>
      </c>
      <c r="D19" s="41">
        <v>1</v>
      </c>
      <c r="E19" s="41">
        <v>1197000</v>
      </c>
      <c r="F19" s="42">
        <v>1</v>
      </c>
    </row>
    <row r="20" spans="1:6" s="13" customFormat="1" ht="24.75" customHeight="1" x14ac:dyDescent="0.2">
      <c r="A20" s="87"/>
      <c r="B20" s="37" t="s">
        <v>9</v>
      </c>
      <c r="C20" s="37" t="s">
        <v>44</v>
      </c>
      <c r="D20" s="41">
        <v>2</v>
      </c>
      <c r="E20" s="41">
        <v>13585057.67</v>
      </c>
      <c r="F20" s="42">
        <v>1</v>
      </c>
    </row>
    <row r="21" spans="1:6" s="13" customFormat="1" ht="23.25" customHeight="1" x14ac:dyDescent="0.2">
      <c r="A21" s="87"/>
      <c r="B21" s="37" t="s">
        <v>9</v>
      </c>
      <c r="C21" s="37" t="s">
        <v>36</v>
      </c>
      <c r="D21" s="41">
        <v>3</v>
      </c>
      <c r="E21" s="41">
        <v>99065708.659999996</v>
      </c>
      <c r="F21" s="42">
        <v>0</v>
      </c>
    </row>
    <row r="22" spans="1:6" s="13" customFormat="1" ht="26.25" customHeight="1" x14ac:dyDescent="0.2">
      <c r="A22" s="88"/>
      <c r="B22" s="37" t="s">
        <v>9</v>
      </c>
      <c r="C22" s="37" t="s">
        <v>37</v>
      </c>
      <c r="D22" s="41">
        <v>10</v>
      </c>
      <c r="E22" s="41">
        <v>162634300</v>
      </c>
      <c r="F22" s="42">
        <v>0</v>
      </c>
    </row>
    <row r="23" spans="1:6" s="13" customFormat="1" ht="12" customHeight="1" x14ac:dyDescent="0.2">
      <c r="A23" s="89" t="s">
        <v>16</v>
      </c>
      <c r="B23" s="89"/>
      <c r="C23" s="71"/>
      <c r="D23" s="61">
        <f>SUM(D19:D22)</f>
        <v>16</v>
      </c>
      <c r="E23" s="61">
        <f t="shared" ref="E23:F23" si="2">SUM(E19:E22)</f>
        <v>276482066.32999998</v>
      </c>
      <c r="F23" s="12">
        <f t="shared" si="2"/>
        <v>2</v>
      </c>
    </row>
    <row r="24" spans="1:6" s="13" customFormat="1" ht="12.75" x14ac:dyDescent="0.2">
      <c r="A24" s="66" t="s">
        <v>17</v>
      </c>
      <c r="B24" s="66"/>
      <c r="C24" s="67"/>
      <c r="D24" s="14">
        <f>D15+D18+D10+D23</f>
        <v>31009</v>
      </c>
      <c r="E24" s="14">
        <f t="shared" ref="E24:F24" si="3">E15+E18+E10+E23</f>
        <v>7142264374.4300003</v>
      </c>
      <c r="F24" s="15">
        <f t="shared" si="3"/>
        <v>65577</v>
      </c>
    </row>
    <row r="25" spans="1:6" x14ac:dyDescent="0.2">
      <c r="A25" s="24" t="s">
        <v>39</v>
      </c>
    </row>
    <row r="26" spans="1:6" x14ac:dyDescent="0.2">
      <c r="A26" s="24" t="s">
        <v>14</v>
      </c>
    </row>
  </sheetData>
  <mergeCells count="11">
    <mergeCell ref="A24:C24"/>
    <mergeCell ref="A10:C10"/>
    <mergeCell ref="A1:F1"/>
    <mergeCell ref="A2:F2"/>
    <mergeCell ref="A4:A9"/>
    <mergeCell ref="A18:C18"/>
    <mergeCell ref="A11:A14"/>
    <mergeCell ref="A15:C15"/>
    <mergeCell ref="A16:A17"/>
    <mergeCell ref="A19:A22"/>
    <mergeCell ref="A23:C2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0"/>
  <sheetViews>
    <sheetView showGridLines="0" workbookViewId="0">
      <selection activeCell="A24" sqref="A24"/>
    </sheetView>
  </sheetViews>
  <sheetFormatPr defaultRowHeight="11.25" x14ac:dyDescent="0.2"/>
  <cols>
    <col min="1" max="1" width="14.85546875" style="23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1"/>
  </cols>
  <sheetData>
    <row r="1" spans="1:6" s="2" customFormat="1" ht="15" x14ac:dyDescent="0.2">
      <c r="A1" s="70" t="s">
        <v>40</v>
      </c>
      <c r="B1" s="70"/>
      <c r="C1" s="70"/>
      <c r="D1" s="70"/>
      <c r="E1" s="70"/>
      <c r="F1" s="70"/>
    </row>
    <row r="2" spans="1:6" s="3" customFormat="1" ht="15" x14ac:dyDescent="0.2">
      <c r="A2" s="70" t="s">
        <v>7</v>
      </c>
      <c r="B2" s="70"/>
      <c r="C2" s="70"/>
      <c r="D2" s="70"/>
      <c r="E2" s="70"/>
      <c r="F2" s="70"/>
    </row>
    <row r="3" spans="1:6" ht="24" customHeight="1" x14ac:dyDescent="0.2">
      <c r="A3" s="4" t="s">
        <v>0</v>
      </c>
      <c r="B3" s="5" t="s">
        <v>1</v>
      </c>
      <c r="C3" s="5" t="s">
        <v>2</v>
      </c>
      <c r="D3" s="5" t="s">
        <v>11</v>
      </c>
      <c r="E3" s="6" t="s">
        <v>12</v>
      </c>
      <c r="F3" s="7" t="s">
        <v>13</v>
      </c>
    </row>
    <row r="4" spans="1:6" x14ac:dyDescent="0.2">
      <c r="A4" s="90" t="s">
        <v>19</v>
      </c>
      <c r="B4" s="16" t="s">
        <v>10</v>
      </c>
      <c r="C4" s="16" t="s">
        <v>28</v>
      </c>
      <c r="D4" s="17">
        <v>507</v>
      </c>
      <c r="E4" s="17">
        <v>2796174220.4400001</v>
      </c>
      <c r="F4" s="18">
        <v>19472</v>
      </c>
    </row>
    <row r="5" spans="1:6" ht="19.5" x14ac:dyDescent="0.2">
      <c r="A5" s="79"/>
      <c r="B5" s="16" t="s">
        <v>3</v>
      </c>
      <c r="C5" s="16" t="s">
        <v>29</v>
      </c>
      <c r="D5" s="17">
        <v>77</v>
      </c>
      <c r="E5" s="17">
        <v>8189700.3600000003</v>
      </c>
      <c r="F5" s="18">
        <v>77</v>
      </c>
    </row>
    <row r="6" spans="1:6" ht="19.5" x14ac:dyDescent="0.2">
      <c r="A6" s="79"/>
      <c r="B6" s="16" t="s">
        <v>3</v>
      </c>
      <c r="C6" s="16" t="s">
        <v>30</v>
      </c>
      <c r="D6" s="17">
        <v>4</v>
      </c>
      <c r="E6" s="17">
        <v>355887.54</v>
      </c>
      <c r="F6" s="18">
        <v>4</v>
      </c>
    </row>
    <row r="7" spans="1:6" ht="19.5" x14ac:dyDescent="0.2">
      <c r="A7" s="79"/>
      <c r="B7" s="16" t="s">
        <v>3</v>
      </c>
      <c r="C7" s="16" t="s">
        <v>31</v>
      </c>
      <c r="D7" s="17">
        <v>3485</v>
      </c>
      <c r="E7" s="17">
        <v>425484818.64999998</v>
      </c>
      <c r="F7" s="18">
        <v>3485</v>
      </c>
    </row>
    <row r="8" spans="1:6" ht="19.5" x14ac:dyDescent="0.2">
      <c r="A8" s="79"/>
      <c r="B8" s="16" t="s">
        <v>3</v>
      </c>
      <c r="C8" s="16" t="s">
        <v>32</v>
      </c>
      <c r="D8" s="17">
        <v>1620</v>
      </c>
      <c r="E8" s="17">
        <v>159167810.78999999</v>
      </c>
      <c r="F8" s="18">
        <v>1620</v>
      </c>
    </row>
    <row r="9" spans="1:6" s="10" customFormat="1" ht="12.75" x14ac:dyDescent="0.2">
      <c r="A9" s="68" t="s">
        <v>15</v>
      </c>
      <c r="B9" s="68"/>
      <c r="C9" s="69"/>
      <c r="D9" s="8">
        <f>SUM(D4:D8)</f>
        <v>5693</v>
      </c>
      <c r="E9" s="8">
        <f>SUM(E4:E8)</f>
        <v>3389372437.7800002</v>
      </c>
      <c r="F9" s="9">
        <f>SUM(F4:F8)</f>
        <v>24658</v>
      </c>
    </row>
    <row r="10" spans="1:6" s="10" customFormat="1" ht="19.5" x14ac:dyDescent="0.2">
      <c r="A10" s="73" t="s">
        <v>26</v>
      </c>
      <c r="B10" s="16" t="s">
        <v>18</v>
      </c>
      <c r="C10" s="16" t="s">
        <v>29</v>
      </c>
      <c r="D10" s="44">
        <v>24</v>
      </c>
      <c r="E10" s="44">
        <v>4676324.32</v>
      </c>
      <c r="F10" s="45">
        <v>24</v>
      </c>
    </row>
    <row r="11" spans="1:6" s="10" customFormat="1" ht="12.75" x14ac:dyDescent="0.2">
      <c r="A11" s="74"/>
      <c r="B11" s="16" t="s">
        <v>18</v>
      </c>
      <c r="C11" s="16" t="s">
        <v>30</v>
      </c>
      <c r="D11" s="44">
        <v>21</v>
      </c>
      <c r="E11" s="44">
        <v>5119349.91</v>
      </c>
      <c r="F11" s="45">
        <v>21</v>
      </c>
    </row>
    <row r="12" spans="1:6" s="10" customFormat="1" ht="12.75" x14ac:dyDescent="0.2">
      <c r="A12" s="74"/>
      <c r="B12" s="16" t="s">
        <v>18</v>
      </c>
      <c r="C12" s="16" t="s">
        <v>31</v>
      </c>
      <c r="D12" s="44">
        <v>613</v>
      </c>
      <c r="E12" s="44">
        <v>127933677.98999999</v>
      </c>
      <c r="F12" s="45">
        <v>613</v>
      </c>
    </row>
    <row r="13" spans="1:6" s="10" customFormat="1" ht="12.75" x14ac:dyDescent="0.2">
      <c r="A13" s="75"/>
      <c r="B13" s="16" t="s">
        <v>18</v>
      </c>
      <c r="C13" s="16" t="s">
        <v>32</v>
      </c>
      <c r="D13" s="46">
        <v>794</v>
      </c>
      <c r="E13" s="46">
        <v>157005021.44999999</v>
      </c>
      <c r="F13" s="47">
        <v>794</v>
      </c>
    </row>
    <row r="14" spans="1:6" s="10" customFormat="1" ht="12.75" x14ac:dyDescent="0.2">
      <c r="A14" s="76" t="s">
        <v>27</v>
      </c>
      <c r="B14" s="77"/>
      <c r="C14" s="77"/>
      <c r="D14" s="50">
        <f>SUM(D10:D13)</f>
        <v>1452</v>
      </c>
      <c r="E14" s="50">
        <f>SUM(E10:E13)</f>
        <v>294734373.66999996</v>
      </c>
      <c r="F14" s="52">
        <f>SUM(F10:F13)</f>
        <v>1452</v>
      </c>
    </row>
    <row r="15" spans="1:6" s="28" customFormat="1" ht="33.75" customHeight="1" x14ac:dyDescent="0.2">
      <c r="A15" s="73" t="s">
        <v>25</v>
      </c>
      <c r="B15" s="37" t="s">
        <v>38</v>
      </c>
      <c r="C15" s="37" t="s">
        <v>29</v>
      </c>
      <c r="D15" s="41">
        <v>1</v>
      </c>
      <c r="E15" s="41">
        <v>110697.86</v>
      </c>
      <c r="F15" s="42">
        <v>1</v>
      </c>
    </row>
    <row r="16" spans="1:6" s="28" customFormat="1" ht="33.75" customHeight="1" x14ac:dyDescent="0.2">
      <c r="A16" s="75"/>
      <c r="B16" s="16" t="s">
        <v>38</v>
      </c>
      <c r="C16" s="16" t="s">
        <v>31</v>
      </c>
      <c r="D16" s="17">
        <v>114</v>
      </c>
      <c r="E16" s="17">
        <v>18888461.43</v>
      </c>
      <c r="F16" s="18">
        <v>114</v>
      </c>
    </row>
    <row r="17" spans="1:6" s="13" customFormat="1" ht="12" x14ac:dyDescent="0.2">
      <c r="A17" s="71" t="s">
        <v>24</v>
      </c>
      <c r="B17" s="72"/>
      <c r="C17" s="72"/>
      <c r="D17" s="11">
        <f>SUM(D15:D16)</f>
        <v>115</v>
      </c>
      <c r="E17" s="11">
        <f t="shared" ref="E17:F17" si="0">SUM(E15:E16)</f>
        <v>18999159.289999999</v>
      </c>
      <c r="F17" s="11">
        <f t="shared" si="0"/>
        <v>115</v>
      </c>
    </row>
    <row r="18" spans="1:6" s="13" customFormat="1" ht="12.75" x14ac:dyDescent="0.2">
      <c r="A18" s="66" t="s">
        <v>17</v>
      </c>
      <c r="B18" s="66"/>
      <c r="C18" s="67"/>
      <c r="D18" s="14">
        <f>D9+D14+D17</f>
        <v>7260</v>
      </c>
      <c r="E18" s="14">
        <f>E9+E14+E17</f>
        <v>3703105970.7400002</v>
      </c>
      <c r="F18" s="14">
        <f>F9+F14+F17</f>
        <v>26225</v>
      </c>
    </row>
    <row r="19" spans="1:6" x14ac:dyDescent="0.2">
      <c r="A19" s="24" t="s">
        <v>39</v>
      </c>
    </row>
    <row r="20" spans="1:6" x14ac:dyDescent="0.2">
      <c r="A20" s="24" t="s">
        <v>14</v>
      </c>
    </row>
  </sheetData>
  <mergeCells count="9">
    <mergeCell ref="A18:C18"/>
    <mergeCell ref="A9:C9"/>
    <mergeCell ref="A1:F1"/>
    <mergeCell ref="A2:F2"/>
    <mergeCell ref="A4:A8"/>
    <mergeCell ref="A10:A13"/>
    <mergeCell ref="A14:C14"/>
    <mergeCell ref="A17:C17"/>
    <mergeCell ref="A15:A16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F34"/>
  <sheetViews>
    <sheetView showGridLines="0" tabSelected="1" workbookViewId="0">
      <selection activeCell="A36" sqref="A36"/>
    </sheetView>
  </sheetViews>
  <sheetFormatPr defaultRowHeight="11.25" x14ac:dyDescent="0.2"/>
  <cols>
    <col min="1" max="1" width="14.85546875" style="23" customWidth="1"/>
    <col min="2" max="2" width="16.85546875" style="19" customWidth="1"/>
    <col min="3" max="3" width="20.7109375" style="20" customWidth="1"/>
    <col min="4" max="4" width="13.7109375" style="21" customWidth="1"/>
    <col min="5" max="5" width="14.7109375" style="22" customWidth="1"/>
    <col min="6" max="6" width="13.7109375" style="21" customWidth="1"/>
    <col min="7" max="16384" width="9.140625" style="1"/>
  </cols>
  <sheetData>
    <row r="1" spans="1:6" s="2" customFormat="1" ht="15" x14ac:dyDescent="0.2">
      <c r="A1" s="70" t="s">
        <v>40</v>
      </c>
      <c r="B1" s="70"/>
      <c r="C1" s="70"/>
      <c r="D1" s="70"/>
      <c r="E1" s="70"/>
      <c r="F1" s="70"/>
    </row>
    <row r="2" spans="1:6" s="3" customFormat="1" ht="15" x14ac:dyDescent="0.2">
      <c r="A2" s="70" t="s">
        <v>8</v>
      </c>
      <c r="B2" s="70"/>
      <c r="C2" s="70"/>
      <c r="D2" s="70"/>
      <c r="E2" s="70"/>
      <c r="F2" s="70"/>
    </row>
    <row r="3" spans="1:6" ht="24" customHeight="1" x14ac:dyDescent="0.2">
      <c r="A3" s="4" t="s">
        <v>0</v>
      </c>
      <c r="B3" s="5" t="s">
        <v>1</v>
      </c>
      <c r="C3" s="5" t="s">
        <v>2</v>
      </c>
      <c r="D3" s="5" t="s">
        <v>11</v>
      </c>
      <c r="E3" s="6" t="s">
        <v>12</v>
      </c>
      <c r="F3" s="7" t="s">
        <v>13</v>
      </c>
    </row>
    <row r="4" spans="1:6" ht="19.5" customHeight="1" x14ac:dyDescent="0.2">
      <c r="A4" s="78" t="s">
        <v>19</v>
      </c>
      <c r="B4" s="16" t="s">
        <v>10</v>
      </c>
      <c r="C4" s="16" t="s">
        <v>28</v>
      </c>
      <c r="D4" s="17">
        <v>2230</v>
      </c>
      <c r="E4" s="17">
        <v>13102537216.73</v>
      </c>
      <c r="F4" s="18">
        <v>106647</v>
      </c>
    </row>
    <row r="5" spans="1:6" ht="19.5" x14ac:dyDescent="0.2">
      <c r="A5" s="79"/>
      <c r="B5" s="16" t="s">
        <v>3</v>
      </c>
      <c r="C5" s="16" t="s">
        <v>29</v>
      </c>
      <c r="D5" s="17">
        <v>16369</v>
      </c>
      <c r="E5" s="17">
        <v>1727835413.49</v>
      </c>
      <c r="F5" s="18">
        <v>16369</v>
      </c>
    </row>
    <row r="6" spans="1:6" ht="19.5" x14ac:dyDescent="0.2">
      <c r="A6" s="79"/>
      <c r="B6" s="16" t="s">
        <v>3</v>
      </c>
      <c r="C6" s="16" t="s">
        <v>30</v>
      </c>
      <c r="D6" s="17">
        <v>551</v>
      </c>
      <c r="E6" s="17">
        <v>39065447.039999999</v>
      </c>
      <c r="F6" s="18">
        <v>551</v>
      </c>
    </row>
    <row r="7" spans="1:6" ht="19.5" x14ac:dyDescent="0.2">
      <c r="A7" s="79"/>
      <c r="B7" s="16" t="s">
        <v>3</v>
      </c>
      <c r="C7" s="16" t="s">
        <v>31</v>
      </c>
      <c r="D7" s="17">
        <v>21986</v>
      </c>
      <c r="E7" s="17">
        <v>2789408531.1700001</v>
      </c>
      <c r="F7" s="18">
        <v>21986</v>
      </c>
    </row>
    <row r="8" spans="1:6" ht="19.5" x14ac:dyDescent="0.2">
      <c r="A8" s="79"/>
      <c r="B8" s="16" t="s">
        <v>3</v>
      </c>
      <c r="C8" s="16" t="s">
        <v>32</v>
      </c>
      <c r="D8" s="17">
        <v>6721</v>
      </c>
      <c r="E8" s="17">
        <v>711470425.29999995</v>
      </c>
      <c r="F8" s="18">
        <v>6721</v>
      </c>
    </row>
    <row r="9" spans="1:6" s="10" customFormat="1" ht="12.75" x14ac:dyDescent="0.2">
      <c r="A9" s="68" t="s">
        <v>15</v>
      </c>
      <c r="B9" s="91"/>
      <c r="C9" s="92"/>
      <c r="D9" s="32">
        <f>SUM(D4:D8)</f>
        <v>47857</v>
      </c>
      <c r="E9" s="32">
        <f>SUM(E4:E8)</f>
        <v>18370317033.73</v>
      </c>
      <c r="F9" s="33">
        <f>SUM(F4:F8)</f>
        <v>152274</v>
      </c>
    </row>
    <row r="10" spans="1:6" s="10" customFormat="1" ht="19.5" x14ac:dyDescent="0.2">
      <c r="A10" s="73" t="s">
        <v>26</v>
      </c>
      <c r="B10" s="16" t="s">
        <v>18</v>
      </c>
      <c r="C10" s="16" t="s">
        <v>29</v>
      </c>
      <c r="D10" s="44">
        <v>568</v>
      </c>
      <c r="E10" s="44">
        <v>105895674.59999999</v>
      </c>
      <c r="F10" s="45">
        <v>568</v>
      </c>
    </row>
    <row r="11" spans="1:6" s="10" customFormat="1" ht="12.75" x14ac:dyDescent="0.2">
      <c r="A11" s="74"/>
      <c r="B11" s="16" t="s">
        <v>18</v>
      </c>
      <c r="C11" s="16" t="s">
        <v>30</v>
      </c>
      <c r="D11" s="44">
        <v>760</v>
      </c>
      <c r="E11" s="44">
        <v>150805041.96000001</v>
      </c>
      <c r="F11" s="45">
        <v>760</v>
      </c>
    </row>
    <row r="12" spans="1:6" s="10" customFormat="1" ht="12.75" x14ac:dyDescent="0.2">
      <c r="A12" s="74"/>
      <c r="B12" s="16" t="s">
        <v>18</v>
      </c>
      <c r="C12" s="16" t="s">
        <v>31</v>
      </c>
      <c r="D12" s="44">
        <v>3958</v>
      </c>
      <c r="E12" s="44">
        <v>801488275.28999996</v>
      </c>
      <c r="F12" s="45">
        <v>3958</v>
      </c>
    </row>
    <row r="13" spans="1:6" s="10" customFormat="1" ht="12.75" x14ac:dyDescent="0.2">
      <c r="A13" s="75"/>
      <c r="B13" s="16" t="s">
        <v>18</v>
      </c>
      <c r="C13" s="16" t="s">
        <v>32</v>
      </c>
      <c r="D13" s="46">
        <v>2721</v>
      </c>
      <c r="E13" s="46">
        <v>461587099.75999999</v>
      </c>
      <c r="F13" s="47">
        <v>2721</v>
      </c>
    </row>
    <row r="14" spans="1:6" s="10" customFormat="1" ht="12.75" x14ac:dyDescent="0.2">
      <c r="A14" s="76" t="s">
        <v>27</v>
      </c>
      <c r="B14" s="77"/>
      <c r="C14" s="77"/>
      <c r="D14" s="50">
        <f>SUM(D10:D13)</f>
        <v>8007</v>
      </c>
      <c r="E14" s="50">
        <f>SUM(E10:E13)</f>
        <v>1519776091.6099999</v>
      </c>
      <c r="F14" s="51">
        <f>SUM(F10:F13)</f>
        <v>8007</v>
      </c>
    </row>
    <row r="15" spans="1:6" s="26" customFormat="1" ht="33.75" customHeight="1" x14ac:dyDescent="0.2">
      <c r="A15" s="97" t="s">
        <v>21</v>
      </c>
      <c r="B15" s="63" t="s">
        <v>33</v>
      </c>
      <c r="C15" s="29" t="s">
        <v>34</v>
      </c>
      <c r="D15" s="48">
        <v>15</v>
      </c>
      <c r="E15" s="48">
        <v>57544977</v>
      </c>
      <c r="F15" s="49">
        <v>314</v>
      </c>
    </row>
    <row r="16" spans="1:6" s="26" customFormat="1" ht="29.25" customHeight="1" x14ac:dyDescent="0.2">
      <c r="A16" s="97"/>
      <c r="B16" s="53" t="s">
        <v>45</v>
      </c>
      <c r="C16" s="56" t="s">
        <v>34</v>
      </c>
      <c r="D16" s="57">
        <v>2</v>
      </c>
      <c r="E16" s="57">
        <v>49763176.229999997</v>
      </c>
      <c r="F16" s="54">
        <v>1</v>
      </c>
    </row>
    <row r="17" spans="1:6" s="28" customFormat="1" ht="12" x14ac:dyDescent="0.2">
      <c r="A17" s="93" t="s">
        <v>22</v>
      </c>
      <c r="B17" s="94"/>
      <c r="C17" s="94"/>
      <c r="D17" s="27">
        <f>SUM(D15:D16)</f>
        <v>17</v>
      </c>
      <c r="E17" s="27">
        <f t="shared" ref="E17:F17" si="0">SUM(E15:E16)</f>
        <v>107308153.22999999</v>
      </c>
      <c r="F17" s="62">
        <f t="shared" si="0"/>
        <v>315</v>
      </c>
    </row>
    <row r="18" spans="1:6" ht="19.5" customHeight="1" x14ac:dyDescent="0.2">
      <c r="A18" s="80" t="s">
        <v>20</v>
      </c>
      <c r="B18" s="64" t="s">
        <v>23</v>
      </c>
      <c r="C18" s="25" t="s">
        <v>37</v>
      </c>
      <c r="D18" s="17">
        <v>1</v>
      </c>
      <c r="E18" s="17">
        <v>130851488.70999999</v>
      </c>
      <c r="F18" s="18">
        <v>0</v>
      </c>
    </row>
    <row r="19" spans="1:6" ht="27" customHeight="1" x14ac:dyDescent="0.2">
      <c r="A19" s="81"/>
      <c r="B19" s="64" t="s">
        <v>9</v>
      </c>
      <c r="C19" s="25" t="s">
        <v>46</v>
      </c>
      <c r="D19" s="17">
        <v>3</v>
      </c>
      <c r="E19" s="17">
        <v>350652970.55000001</v>
      </c>
      <c r="F19" s="18">
        <v>0</v>
      </c>
    </row>
    <row r="20" spans="1:6" ht="24.75" customHeight="1" x14ac:dyDescent="0.2">
      <c r="A20" s="81"/>
      <c r="B20" s="65" t="s">
        <v>9</v>
      </c>
      <c r="C20" s="29" t="s">
        <v>43</v>
      </c>
      <c r="D20" s="30">
        <v>1</v>
      </c>
      <c r="E20" s="30">
        <v>1820777.59</v>
      </c>
      <c r="F20" s="31">
        <v>0</v>
      </c>
    </row>
    <row r="21" spans="1:6" ht="24.75" customHeight="1" x14ac:dyDescent="0.2">
      <c r="A21" s="81"/>
      <c r="B21" s="56" t="s">
        <v>9</v>
      </c>
      <c r="C21" s="56" t="s">
        <v>44</v>
      </c>
      <c r="D21" s="57">
        <v>2</v>
      </c>
      <c r="E21" s="57">
        <v>5515911.21</v>
      </c>
      <c r="F21" s="58">
        <v>0</v>
      </c>
    </row>
    <row r="22" spans="1:6" ht="24.75" customHeight="1" x14ac:dyDescent="0.2">
      <c r="A22" s="81"/>
      <c r="B22" s="56" t="s">
        <v>9</v>
      </c>
      <c r="C22" s="56" t="s">
        <v>47</v>
      </c>
      <c r="D22" s="57">
        <v>3</v>
      </c>
      <c r="E22" s="57">
        <v>66122288.25</v>
      </c>
      <c r="F22" s="58">
        <v>0</v>
      </c>
    </row>
    <row r="23" spans="1:6" ht="24.75" customHeight="1" x14ac:dyDescent="0.2">
      <c r="A23" s="81"/>
      <c r="B23" s="56" t="s">
        <v>9</v>
      </c>
      <c r="C23" s="56" t="s">
        <v>35</v>
      </c>
      <c r="D23" s="57">
        <v>2</v>
      </c>
      <c r="E23" s="57">
        <v>20960176.27</v>
      </c>
      <c r="F23" s="58">
        <v>0</v>
      </c>
    </row>
    <row r="24" spans="1:6" ht="24.75" customHeight="1" x14ac:dyDescent="0.2">
      <c r="A24" s="81"/>
      <c r="B24" s="56" t="s">
        <v>9</v>
      </c>
      <c r="C24" s="56" t="s">
        <v>36</v>
      </c>
      <c r="D24" s="57">
        <v>14</v>
      </c>
      <c r="E24" s="57">
        <v>407044145.95999998</v>
      </c>
      <c r="F24" s="58">
        <v>0</v>
      </c>
    </row>
    <row r="25" spans="1:6" ht="24.75" customHeight="1" x14ac:dyDescent="0.2">
      <c r="A25" s="82"/>
      <c r="B25" s="56" t="s">
        <v>9</v>
      </c>
      <c r="C25" s="56" t="s">
        <v>37</v>
      </c>
      <c r="D25" s="57">
        <v>16</v>
      </c>
      <c r="E25" s="57">
        <v>469332236.69999999</v>
      </c>
      <c r="F25" s="58">
        <v>1</v>
      </c>
    </row>
    <row r="26" spans="1:6" s="13" customFormat="1" ht="12" x14ac:dyDescent="0.2">
      <c r="A26" s="71" t="s">
        <v>16</v>
      </c>
      <c r="B26" s="72"/>
      <c r="C26" s="72"/>
      <c r="D26" s="11">
        <f>SUM(D18:D25)</f>
        <v>42</v>
      </c>
      <c r="E26" s="11">
        <f t="shared" ref="E26:F26" si="1">SUM(E18:E25)</f>
        <v>1452299995.24</v>
      </c>
      <c r="F26" s="12">
        <f t="shared" si="1"/>
        <v>1</v>
      </c>
    </row>
    <row r="27" spans="1:6" s="34" customFormat="1" ht="33.75" customHeight="1" x14ac:dyDescent="0.2">
      <c r="A27" s="98" t="s">
        <v>25</v>
      </c>
      <c r="B27" s="37" t="s">
        <v>41</v>
      </c>
      <c r="C27" s="37" t="s">
        <v>42</v>
      </c>
      <c r="D27" s="35">
        <v>2</v>
      </c>
      <c r="E27" s="35">
        <v>93835058</v>
      </c>
      <c r="F27" s="36">
        <v>605</v>
      </c>
    </row>
    <row r="28" spans="1:6" s="34" customFormat="1" ht="33.75" customHeight="1" x14ac:dyDescent="0.2">
      <c r="A28" s="99"/>
      <c r="B28" s="37" t="s">
        <v>38</v>
      </c>
      <c r="C28" s="37" t="s">
        <v>29</v>
      </c>
      <c r="D28" s="35">
        <v>85</v>
      </c>
      <c r="E28" s="35">
        <v>11835658.119999999</v>
      </c>
      <c r="F28" s="36">
        <v>85</v>
      </c>
    </row>
    <row r="29" spans="1:6" s="34" customFormat="1" ht="33.75" customHeight="1" x14ac:dyDescent="0.2">
      <c r="A29" s="99"/>
      <c r="B29" s="37" t="s">
        <v>38</v>
      </c>
      <c r="C29" s="37" t="s">
        <v>30</v>
      </c>
      <c r="D29" s="35">
        <v>6</v>
      </c>
      <c r="E29" s="35">
        <v>501926.88</v>
      </c>
      <c r="F29" s="36">
        <v>6</v>
      </c>
    </row>
    <row r="30" spans="1:6" s="34" customFormat="1" ht="33.75" customHeight="1" x14ac:dyDescent="0.2">
      <c r="A30" s="100"/>
      <c r="B30" s="37" t="s">
        <v>38</v>
      </c>
      <c r="C30" s="37" t="s">
        <v>31</v>
      </c>
      <c r="D30" s="35">
        <v>735</v>
      </c>
      <c r="E30" s="35">
        <v>128131233.59999999</v>
      </c>
      <c r="F30" s="36">
        <v>735</v>
      </c>
    </row>
    <row r="31" spans="1:6" s="13" customFormat="1" ht="12" x14ac:dyDescent="0.2">
      <c r="A31" s="95" t="s">
        <v>24</v>
      </c>
      <c r="B31" s="96"/>
      <c r="C31" s="96"/>
      <c r="D31" s="40">
        <f>SUM(D27:D30)</f>
        <v>828</v>
      </c>
      <c r="E31" s="40">
        <f t="shared" ref="E31:F31" si="2">SUM(E27:E30)</f>
        <v>234303876.59999999</v>
      </c>
      <c r="F31" s="40">
        <f t="shared" si="2"/>
        <v>1431</v>
      </c>
    </row>
    <row r="32" spans="1:6" s="13" customFormat="1" ht="12.75" x14ac:dyDescent="0.2">
      <c r="A32" s="66" t="s">
        <v>17</v>
      </c>
      <c r="B32" s="66"/>
      <c r="C32" s="67"/>
      <c r="D32" s="14">
        <f>D9+D17+D26+D31+D14</f>
        <v>56751</v>
      </c>
      <c r="E32" s="14">
        <f>E9+E17+E26+E31+E14</f>
        <v>21684005150.41</v>
      </c>
      <c r="F32" s="15">
        <f>F9+F17+F26+F31+F14</f>
        <v>162028</v>
      </c>
    </row>
    <row r="33" spans="1:1" x14ac:dyDescent="0.2">
      <c r="A33" s="24" t="s">
        <v>39</v>
      </c>
    </row>
    <row r="34" spans="1:1" x14ac:dyDescent="0.2">
      <c r="A34" s="24" t="s">
        <v>14</v>
      </c>
    </row>
  </sheetData>
  <mergeCells count="13">
    <mergeCell ref="A26:C26"/>
    <mergeCell ref="A32:C32"/>
    <mergeCell ref="A9:C9"/>
    <mergeCell ref="A1:F1"/>
    <mergeCell ref="A2:F2"/>
    <mergeCell ref="A17:C17"/>
    <mergeCell ref="A31:C31"/>
    <mergeCell ref="A10:A13"/>
    <mergeCell ref="A14:C14"/>
    <mergeCell ref="A4:A8"/>
    <mergeCell ref="A15:A16"/>
    <mergeCell ref="A18:A25"/>
    <mergeCell ref="A27:A30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Espírito Santo</vt:lpstr>
      <vt:lpstr>Minas Gerais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2017-01-23T18:13:26Z</cp:lastPrinted>
  <dcterms:created xsi:type="dcterms:W3CDTF">2005-01-19T13:30:20Z</dcterms:created>
  <dcterms:modified xsi:type="dcterms:W3CDTF">2019-02-04T18:30:18Z</dcterms:modified>
</cp:coreProperties>
</file>