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4 Financiamento Habitacional\B.0 - FGTS Atual\"/>
    </mc:Choice>
  </mc:AlternateContent>
  <xr:revisionPtr revIDLastSave="0" documentId="13_ncr:1_{916ACBE3-3ADB-4766-931E-172CF3D3B573}" xr6:coauthVersionLast="45" xr6:coauthVersionMax="45" xr10:uidLastSave="{00000000-0000-0000-0000-000000000000}"/>
  <bookViews>
    <workbookView xWindow="-120" yWindow="-120" windowWidth="20730" windowHeight="11160" tabRatio="756" xr2:uid="{00000000-000D-0000-FFFF-FFFF00000000}"/>
  </bookViews>
  <sheets>
    <sheet name="Espírito Santo" sheetId="26" r:id="rId1"/>
    <sheet name="Minas Gerais" sheetId="21" r:id="rId2"/>
    <sheet name="Rio de Janeiro" sheetId="15" r:id="rId3"/>
    <sheet name="São Paulo" sheetId="28" r:id="rId4"/>
  </sheets>
  <definedNames>
    <definedName name="_xlnm._FilterDatabase" localSheetId="1" hidden="1">'Minas Gerais'!$A$3:$F$3</definedName>
    <definedName name="_xlnm._FilterDatabase" localSheetId="2" hidden="1">'Rio de Janeiro'!$A$3:$F$3</definedName>
    <definedName name="_xlnm._FilterDatabase" localSheetId="3" hidden="1">'São Paulo'!$A$3:$F$3</definedName>
    <definedName name="_xlnm.Print_Area" localSheetId="0">'Espírito Santo'!$A$1:$F$14</definedName>
    <definedName name="_xlnm.Print_Area" localSheetId="1">'Minas Gerais'!$A$1:$F$18</definedName>
    <definedName name="_xlnm.Print_Area" localSheetId="2">'Rio de Janeiro'!$A$1:$F$14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26" l="1"/>
  <c r="E12" i="26"/>
  <c r="D12" i="26"/>
  <c r="F9" i="26"/>
  <c r="E9" i="26"/>
  <c r="D9" i="26"/>
  <c r="F16" i="21"/>
  <c r="E16" i="21"/>
  <c r="D16" i="21"/>
  <c r="F15" i="21"/>
  <c r="E15" i="21"/>
  <c r="D15" i="21"/>
  <c r="F13" i="21"/>
  <c r="E13" i="21"/>
  <c r="D13" i="21"/>
  <c r="F9" i="21"/>
  <c r="E9" i="21"/>
  <c r="D9" i="21"/>
  <c r="F9" i="15"/>
  <c r="E9" i="15"/>
  <c r="D9" i="15"/>
  <c r="F9" i="28"/>
  <c r="F23" i="28" s="1"/>
  <c r="E9" i="28"/>
  <c r="E23" i="28" s="1"/>
  <c r="D9" i="28"/>
  <c r="D23" i="28" s="1"/>
  <c r="F20" i="28"/>
  <c r="E20" i="28"/>
  <c r="D20" i="28"/>
  <c r="F14" i="28"/>
  <c r="E14" i="28"/>
  <c r="D14" i="28"/>
  <c r="F11" i="15" l="1"/>
  <c r="E11" i="15"/>
  <c r="D11" i="15"/>
  <c r="D12" i="15"/>
  <c r="F11" i="21"/>
  <c r="E11" i="21"/>
  <c r="D11" i="21"/>
  <c r="F12" i="15" l="1"/>
  <c r="E12" i="15"/>
  <c r="F22" i="28"/>
  <c r="E22" i="28"/>
  <c r="D22" i="28"/>
  <c r="F11" i="28" l="1"/>
  <c r="D11" i="28"/>
  <c r="F11" i="26"/>
  <c r="E11" i="26"/>
  <c r="D11" i="26"/>
  <c r="E11" i="28" l="1"/>
</calcChain>
</file>

<file path=xl/sharedStrings.xml><?xml version="1.0" encoding="utf-8"?>
<sst xmlns="http://schemas.openxmlformats.org/spreadsheetml/2006/main" count="138" uniqueCount="43">
  <si>
    <t>Área</t>
  </si>
  <si>
    <t>Programa</t>
  </si>
  <si>
    <t>Modalidade</t>
  </si>
  <si>
    <t>Carta de Crédito - Individual</t>
  </si>
  <si>
    <t>Espírito Santo</t>
  </si>
  <si>
    <t>Minas Gerais</t>
  </si>
  <si>
    <t>Rio de Janeiro</t>
  </si>
  <si>
    <t>São Paulo</t>
  </si>
  <si>
    <t>Saneamento para Todos - Setor Público</t>
  </si>
  <si>
    <t>Apoio à Produção</t>
  </si>
  <si>
    <t>Quantidade de Operações</t>
  </si>
  <si>
    <t>Valor do Empréstimo (R$)</t>
  </si>
  <si>
    <t>Número de Unidades</t>
  </si>
  <si>
    <t>Elaboração: Banco de Dados - CBIC.</t>
  </si>
  <si>
    <t>Total Habitação</t>
  </si>
  <si>
    <t>Total Saneamento Básico</t>
  </si>
  <si>
    <t xml:space="preserve">TOTAL GERAL </t>
  </si>
  <si>
    <t>Pró-Cotista</t>
  </si>
  <si>
    <t>HABITAÇÃO POPULAR</t>
  </si>
  <si>
    <t>SANEAMENTO BÁSICO</t>
  </si>
  <si>
    <t>Saneamento para Todos - Setor Privado</t>
  </si>
  <si>
    <t>OPER. DIVERSAS</t>
  </si>
  <si>
    <t>Total Operações Diversas</t>
  </si>
  <si>
    <t>Pró-Transporte - Setor Público</t>
  </si>
  <si>
    <t>SAÚDE</t>
  </si>
  <si>
    <t>FGTS-Saúde</t>
  </si>
  <si>
    <t>Total Saúde</t>
  </si>
  <si>
    <t>HABITAÇÃO</t>
  </si>
  <si>
    <t>Aquisição de terreno e construção</t>
  </si>
  <si>
    <t>Construção</t>
  </si>
  <si>
    <t>Imóvel novo</t>
  </si>
  <si>
    <t>Imóvel usado</t>
  </si>
  <si>
    <t>ENTIDADES FILANTR S/FINS LUCRATIVOS SUS</t>
  </si>
  <si>
    <t>TRANSPORTES</t>
  </si>
  <si>
    <t>SISTEMA DE ABASTECIMENTO DE AGUA</t>
  </si>
  <si>
    <t>SISTEMA DE TRATAMENTO DE ESGOTO</t>
  </si>
  <si>
    <t>Fonte: Caixa Econômica Federal. Posição da Base: 18/02/2022.</t>
  </si>
  <si>
    <t>CONTRATAÇÕES COM RECURSOS DO FGTS - 2021</t>
  </si>
  <si>
    <t>Pró-Cidades - Setor Público</t>
  </si>
  <si>
    <t>URBANIZACAO DE AREAS</t>
  </si>
  <si>
    <t>DESENVOLVIMENTO INSTITUCIONAL</t>
  </si>
  <si>
    <t>INFRAESTRUTURA URBANA</t>
  </si>
  <si>
    <t>Total Infraestrutura Urbana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</si>
</sst>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color indexed="48"/>
      <name val="Arial"/>
      <family val="2"/>
    </font>
    <font>
      <sz val="11"/>
      <color indexed="4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6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b/>
      <sz val="8"/>
      <color indexed="4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3" fontId="6" fillId="2" borderId="2" xfId="0" applyNumberFormat="1" applyFont="1" applyFill="1" applyBorder="1" applyAlignment="1">
      <alignment horizontal="centerContinuous" vertical="center" wrapText="1"/>
    </xf>
    <xf numFmtId="0" fontId="6" fillId="2" borderId="3" xfId="0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Continuous" vertical="center" wrapText="1"/>
    </xf>
    <xf numFmtId="3" fontId="7" fillId="4" borderId="2" xfId="0" applyNumberFormat="1" applyFont="1" applyFill="1" applyBorder="1" applyAlignment="1">
      <alignment horizontal="center" vertical="center" wrapText="1"/>
    </xf>
    <xf numFmtId="3" fontId="7" fillId="4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Continuous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Continuous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Continuous" vertical="center" wrapText="1"/>
    </xf>
    <xf numFmtId="0" fontId="10" fillId="0" borderId="0" xfId="0" applyFont="1" applyBorder="1" applyAlignment="1">
      <alignment horizontal="centerContinuous" vertical="center" wrapText="1"/>
    </xf>
    <xf numFmtId="3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 wrapText="1"/>
    </xf>
    <xf numFmtId="0" fontId="14" fillId="0" borderId="0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3" fontId="7" fillId="5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Continuous" vertical="center" wrapText="1"/>
    </xf>
    <xf numFmtId="0" fontId="12" fillId="0" borderId="13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7" fillId="3" borderId="17" xfId="0" applyNumberFormat="1" applyFont="1" applyFill="1" applyBorder="1" applyAlignment="1">
      <alignment horizontal="center" vertical="center" wrapText="1"/>
    </xf>
    <xf numFmtId="3" fontId="7" fillId="3" borderId="19" xfId="0" applyNumberFormat="1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3" fontId="1" fillId="7" borderId="2" xfId="0" applyNumberFormat="1" applyFont="1" applyFill="1" applyBorder="1" applyAlignment="1">
      <alignment horizontal="center" vertical="center" wrapText="1"/>
    </xf>
    <xf numFmtId="3" fontId="1" fillId="7" borderId="3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7" fillId="8" borderId="2" xfId="0" applyNumberFormat="1" applyFont="1" applyFill="1" applyBorder="1" applyAlignment="1">
      <alignment horizontal="center" vertical="center" wrapText="1"/>
    </xf>
    <xf numFmtId="3" fontId="7" fillId="8" borderId="3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7" fillId="5" borderId="1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Continuous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7" borderId="18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Continuous" vertical="center" wrapText="1"/>
    </xf>
    <xf numFmtId="0" fontId="7" fillId="7" borderId="12" xfId="0" applyFont="1" applyFill="1" applyBorder="1" applyAlignment="1">
      <alignment horizontal="center" vertical="center" wrapText="1"/>
    </xf>
    <xf numFmtId="3" fontId="13" fillId="9" borderId="13" xfId="0" applyNumberFormat="1" applyFont="1" applyFill="1" applyBorder="1" applyAlignment="1">
      <alignment horizontal="center" vertical="center" wrapText="1"/>
    </xf>
    <xf numFmtId="3" fontId="13" fillId="9" borderId="5" xfId="0" applyNumberFormat="1" applyFont="1" applyFill="1" applyBorder="1" applyAlignment="1">
      <alignment horizontal="center" vertical="center" wrapText="1"/>
    </xf>
    <xf numFmtId="0" fontId="13" fillId="7" borderId="18" xfId="0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7" fillId="5" borderId="25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F14"/>
  <sheetViews>
    <sheetView showGridLines="0" tabSelected="1" workbookViewId="0">
      <selection activeCell="B17" sqref="B17"/>
    </sheetView>
  </sheetViews>
  <sheetFormatPr defaultRowHeight="11.25" x14ac:dyDescent="0.2"/>
  <cols>
    <col min="1" max="1" width="15.85546875" style="22" customWidth="1"/>
    <col min="2" max="2" width="16.85546875" style="18" customWidth="1"/>
    <col min="3" max="3" width="20.7109375" style="19" customWidth="1"/>
    <col min="4" max="4" width="13.7109375" style="20" customWidth="1"/>
    <col min="5" max="5" width="14.7109375" style="21" customWidth="1"/>
    <col min="6" max="6" width="13.7109375" style="20" customWidth="1"/>
    <col min="7" max="16384" width="9.140625" style="1"/>
  </cols>
  <sheetData>
    <row r="1" spans="1:6" s="2" customFormat="1" ht="15" x14ac:dyDescent="0.2">
      <c r="A1" s="64" t="s">
        <v>37</v>
      </c>
      <c r="B1" s="64"/>
      <c r="C1" s="64"/>
      <c r="D1" s="64"/>
      <c r="E1" s="64"/>
      <c r="F1" s="64"/>
    </row>
    <row r="2" spans="1:6" s="3" customFormat="1" ht="15" x14ac:dyDescent="0.2">
      <c r="A2" s="64" t="s">
        <v>4</v>
      </c>
      <c r="B2" s="64"/>
      <c r="C2" s="64"/>
      <c r="D2" s="64"/>
      <c r="E2" s="64"/>
      <c r="F2" s="64"/>
    </row>
    <row r="3" spans="1:6" ht="24" x14ac:dyDescent="0.2">
      <c r="A3" s="4" t="s">
        <v>0</v>
      </c>
      <c r="B3" s="5" t="s">
        <v>1</v>
      </c>
      <c r="C3" s="5" t="s">
        <v>2</v>
      </c>
      <c r="D3" s="5" t="s">
        <v>10</v>
      </c>
      <c r="E3" s="6" t="s">
        <v>11</v>
      </c>
      <c r="F3" s="7" t="s">
        <v>12</v>
      </c>
    </row>
    <row r="4" spans="1:6" ht="19.5" customHeight="1" x14ac:dyDescent="0.2">
      <c r="A4" s="67" t="s">
        <v>18</v>
      </c>
      <c r="B4" s="15" t="s">
        <v>3</v>
      </c>
      <c r="C4" s="15" t="s">
        <v>31</v>
      </c>
      <c r="D4" s="16">
        <v>427</v>
      </c>
      <c r="E4" s="16">
        <v>37345892.200000003</v>
      </c>
      <c r="F4" s="17">
        <v>427</v>
      </c>
    </row>
    <row r="5" spans="1:6" ht="22.5" customHeight="1" x14ac:dyDescent="0.2">
      <c r="A5" s="68"/>
      <c r="B5" s="15" t="s">
        <v>3</v>
      </c>
      <c r="C5" s="15" t="s">
        <v>28</v>
      </c>
      <c r="D5" s="16">
        <v>194</v>
      </c>
      <c r="E5" s="16">
        <v>22304068.760000002</v>
      </c>
      <c r="F5" s="17">
        <v>194</v>
      </c>
    </row>
    <row r="6" spans="1:6" ht="22.5" customHeight="1" x14ac:dyDescent="0.2">
      <c r="A6" s="68"/>
      <c r="B6" s="15" t="s">
        <v>3</v>
      </c>
      <c r="C6" s="15" t="s">
        <v>30</v>
      </c>
      <c r="D6" s="16">
        <v>357</v>
      </c>
      <c r="E6" s="16">
        <v>42264434.049999997</v>
      </c>
      <c r="F6" s="17">
        <v>357</v>
      </c>
    </row>
    <row r="7" spans="1:6" ht="21.75" customHeight="1" x14ac:dyDescent="0.2">
      <c r="A7" s="68"/>
      <c r="B7" s="15" t="s">
        <v>9</v>
      </c>
      <c r="C7" s="15" t="s">
        <v>27</v>
      </c>
      <c r="D7" s="16">
        <v>66</v>
      </c>
      <c r="E7" s="16">
        <v>286891377.27999997</v>
      </c>
      <c r="F7" s="17">
        <v>2066</v>
      </c>
    </row>
    <row r="8" spans="1:6" ht="21.75" customHeight="1" x14ac:dyDescent="0.2">
      <c r="A8" s="68"/>
      <c r="B8" s="15" t="s">
        <v>3</v>
      </c>
      <c r="C8" s="15" t="s">
        <v>29</v>
      </c>
      <c r="D8" s="16">
        <v>5</v>
      </c>
      <c r="E8" s="16">
        <v>392033.41</v>
      </c>
      <c r="F8" s="17">
        <v>5</v>
      </c>
    </row>
    <row r="9" spans="1:6" s="10" customFormat="1" ht="12.75" x14ac:dyDescent="0.2">
      <c r="A9" s="62" t="s">
        <v>14</v>
      </c>
      <c r="B9" s="62"/>
      <c r="C9" s="63"/>
      <c r="D9" s="8">
        <f>SUM(D4:D8)</f>
        <v>1049</v>
      </c>
      <c r="E9" s="8">
        <f>SUM(E4:E8)</f>
        <v>389197805.69999999</v>
      </c>
      <c r="F9" s="9">
        <f>SUM(F4:F8)</f>
        <v>3049</v>
      </c>
    </row>
    <row r="10" spans="1:6" s="10" customFormat="1" ht="19.5" customHeight="1" x14ac:dyDescent="0.2">
      <c r="A10" s="57" t="s">
        <v>21</v>
      </c>
      <c r="B10" s="15" t="s">
        <v>17</v>
      </c>
      <c r="C10" s="15" t="s">
        <v>30</v>
      </c>
      <c r="D10" s="36">
        <v>3</v>
      </c>
      <c r="E10" s="36">
        <v>953281</v>
      </c>
      <c r="F10" s="37">
        <v>3</v>
      </c>
    </row>
    <row r="11" spans="1:6" s="10" customFormat="1" ht="12.75" x14ac:dyDescent="0.2">
      <c r="A11" s="65" t="s">
        <v>22</v>
      </c>
      <c r="B11" s="66"/>
      <c r="C11" s="66"/>
      <c r="D11" s="42">
        <f>SUM(D10:D10)</f>
        <v>3</v>
      </c>
      <c r="E11" s="42">
        <f>SUM(E10:E10)</f>
        <v>953281</v>
      </c>
      <c r="F11" s="43">
        <f>SUM(F10:F10)</f>
        <v>3</v>
      </c>
    </row>
    <row r="12" spans="1:6" s="13" customFormat="1" ht="12.75" x14ac:dyDescent="0.2">
      <c r="A12" s="60" t="s">
        <v>16</v>
      </c>
      <c r="B12" s="60"/>
      <c r="C12" s="61"/>
      <c r="D12" s="14">
        <f>D11+D9</f>
        <v>1052</v>
      </c>
      <c r="E12" s="14">
        <f>E11+E9</f>
        <v>390151086.69999999</v>
      </c>
      <c r="F12" s="14">
        <f>F11+F9</f>
        <v>3052</v>
      </c>
    </row>
    <row r="13" spans="1:6" x14ac:dyDescent="0.2">
      <c r="A13" s="23" t="s">
        <v>36</v>
      </c>
    </row>
    <row r="14" spans="1:6" x14ac:dyDescent="0.2">
      <c r="A14" s="23" t="s">
        <v>13</v>
      </c>
    </row>
  </sheetData>
  <mergeCells count="6">
    <mergeCell ref="A12:C12"/>
    <mergeCell ref="A9:C9"/>
    <mergeCell ref="A1:F1"/>
    <mergeCell ref="A2:F2"/>
    <mergeCell ref="A11:C11"/>
    <mergeCell ref="A4:A8"/>
  </mergeCells>
  <phoneticPr fontId="1" type="noConversion"/>
  <printOptions horizontalCentered="1"/>
  <pageMargins left="0" right="0" top="0.19685039370078741" bottom="0.19685039370078741" header="0.51181102362204722" footer="0.19685039370078741"/>
  <pageSetup paperSize="9" orientation="portrait" r:id="rId1"/>
  <headerFooter alignWithMargins="0">
    <oddFooter>&amp;C&amp;8&amp;A&amp;R&amp;8Tabela 153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7"/>
    <pageSetUpPr fitToPage="1"/>
  </sheetPr>
  <dimension ref="A1:F18"/>
  <sheetViews>
    <sheetView showGridLines="0" workbookViewId="0">
      <selection activeCell="B24" sqref="B24"/>
    </sheetView>
  </sheetViews>
  <sheetFormatPr defaultRowHeight="11.25" x14ac:dyDescent="0.2"/>
  <cols>
    <col min="1" max="1" width="15.85546875" style="22" customWidth="1"/>
    <col min="2" max="2" width="17.85546875" style="18" customWidth="1"/>
    <col min="3" max="3" width="20.7109375" style="19" customWidth="1"/>
    <col min="4" max="4" width="13.7109375" style="20" customWidth="1"/>
    <col min="5" max="5" width="14.7109375" style="21" customWidth="1"/>
    <col min="6" max="6" width="13.7109375" style="20" customWidth="1"/>
    <col min="7" max="16384" width="9.140625" style="1"/>
  </cols>
  <sheetData>
    <row r="1" spans="1:6" s="2" customFormat="1" ht="15" x14ac:dyDescent="0.2">
      <c r="A1" s="64" t="s">
        <v>37</v>
      </c>
      <c r="B1" s="64"/>
      <c r="C1" s="64"/>
      <c r="D1" s="64"/>
      <c r="E1" s="64"/>
      <c r="F1" s="64"/>
    </row>
    <row r="2" spans="1:6" s="3" customFormat="1" ht="15" x14ac:dyDescent="0.2">
      <c r="A2" s="64" t="s">
        <v>5</v>
      </c>
      <c r="B2" s="64"/>
      <c r="C2" s="64"/>
      <c r="D2" s="64"/>
      <c r="E2" s="64"/>
      <c r="F2" s="64"/>
    </row>
    <row r="3" spans="1:6" ht="24" customHeight="1" x14ac:dyDescent="0.2">
      <c r="A3" s="4" t="s">
        <v>0</v>
      </c>
      <c r="B3" s="5" t="s">
        <v>1</v>
      </c>
      <c r="C3" s="5" t="s">
        <v>2</v>
      </c>
      <c r="D3" s="5" t="s">
        <v>10</v>
      </c>
      <c r="E3" s="6" t="s">
        <v>11</v>
      </c>
      <c r="F3" s="7" t="s">
        <v>12</v>
      </c>
    </row>
    <row r="4" spans="1:6" ht="15.75" customHeight="1" x14ac:dyDescent="0.2">
      <c r="A4" s="67" t="s">
        <v>18</v>
      </c>
      <c r="B4" s="15" t="s">
        <v>3</v>
      </c>
      <c r="C4" s="15" t="s">
        <v>31</v>
      </c>
      <c r="D4" s="16">
        <v>3651</v>
      </c>
      <c r="E4" s="16">
        <v>323037201.64999998</v>
      </c>
      <c r="F4" s="17">
        <v>3651</v>
      </c>
    </row>
    <row r="5" spans="1:6" ht="21.75" customHeight="1" x14ac:dyDescent="0.2">
      <c r="A5" s="68"/>
      <c r="B5" s="15" t="s">
        <v>3</v>
      </c>
      <c r="C5" s="15" t="s">
        <v>28</v>
      </c>
      <c r="D5" s="16">
        <v>6825</v>
      </c>
      <c r="E5" s="16">
        <v>755524471.41999996</v>
      </c>
      <c r="F5" s="17">
        <v>6825</v>
      </c>
    </row>
    <row r="6" spans="1:6" ht="23.25" customHeight="1" x14ac:dyDescent="0.2">
      <c r="A6" s="68"/>
      <c r="B6" s="15" t="s">
        <v>9</v>
      </c>
      <c r="C6" s="15" t="s">
        <v>27</v>
      </c>
      <c r="D6" s="16">
        <v>865</v>
      </c>
      <c r="E6" s="16">
        <v>2967185992.2199998</v>
      </c>
      <c r="F6" s="17">
        <v>21634</v>
      </c>
    </row>
    <row r="7" spans="1:6" ht="19.5" customHeight="1" x14ac:dyDescent="0.2">
      <c r="A7" s="68"/>
      <c r="B7" s="15" t="s">
        <v>3</v>
      </c>
      <c r="C7" s="15" t="s">
        <v>30</v>
      </c>
      <c r="D7" s="16">
        <v>9173</v>
      </c>
      <c r="E7" s="16">
        <v>1058054383.99</v>
      </c>
      <c r="F7" s="17">
        <v>9173</v>
      </c>
    </row>
    <row r="8" spans="1:6" ht="19.5" x14ac:dyDescent="0.2">
      <c r="A8" s="68"/>
      <c r="B8" s="15" t="s">
        <v>3</v>
      </c>
      <c r="C8" s="15" t="s">
        <v>29</v>
      </c>
      <c r="D8" s="16">
        <v>284</v>
      </c>
      <c r="E8" s="16">
        <v>21308185.77</v>
      </c>
      <c r="F8" s="17">
        <v>284</v>
      </c>
    </row>
    <row r="9" spans="1:6" s="10" customFormat="1" ht="12.75" x14ac:dyDescent="0.2">
      <c r="A9" s="62" t="s">
        <v>14</v>
      </c>
      <c r="B9" s="62"/>
      <c r="C9" s="63"/>
      <c r="D9" s="8">
        <f>SUM(D4:D8)</f>
        <v>20798</v>
      </c>
      <c r="E9" s="8">
        <f>SUM(E4:E8)</f>
        <v>5125110235.0500002</v>
      </c>
      <c r="F9" s="9">
        <f>SUM(F4:F8)</f>
        <v>41567</v>
      </c>
    </row>
    <row r="10" spans="1:6" s="10" customFormat="1" ht="30" customHeight="1" x14ac:dyDescent="0.2">
      <c r="A10" s="52" t="s">
        <v>21</v>
      </c>
      <c r="B10" s="15" t="s">
        <v>17</v>
      </c>
      <c r="C10" s="15" t="s">
        <v>30</v>
      </c>
      <c r="D10" s="36">
        <v>8</v>
      </c>
      <c r="E10" s="36">
        <v>1919809.64</v>
      </c>
      <c r="F10" s="37">
        <v>8</v>
      </c>
    </row>
    <row r="11" spans="1:6" s="10" customFormat="1" ht="12.75" x14ac:dyDescent="0.2">
      <c r="A11" s="65" t="s">
        <v>22</v>
      </c>
      <c r="B11" s="66"/>
      <c r="C11" s="66"/>
      <c r="D11" s="42">
        <f>SUM(D10:D10)</f>
        <v>8</v>
      </c>
      <c r="E11" s="42">
        <f>SUM(E10:E10)</f>
        <v>1919809.64</v>
      </c>
      <c r="F11" s="43">
        <f>SUM(F10:F10)</f>
        <v>8</v>
      </c>
    </row>
    <row r="12" spans="1:6" s="13" customFormat="1" ht="27.75" customHeight="1" x14ac:dyDescent="0.2">
      <c r="A12" s="51" t="s">
        <v>41</v>
      </c>
      <c r="B12" s="48" t="s">
        <v>23</v>
      </c>
      <c r="C12" s="53" t="s">
        <v>33</v>
      </c>
      <c r="D12" s="38">
        <v>1</v>
      </c>
      <c r="E12" s="38">
        <v>16705750</v>
      </c>
      <c r="F12" s="37">
        <v>0</v>
      </c>
    </row>
    <row r="13" spans="1:6" s="13" customFormat="1" ht="12" customHeight="1" x14ac:dyDescent="0.2">
      <c r="A13" s="71" t="s">
        <v>42</v>
      </c>
      <c r="B13" s="72"/>
      <c r="C13" s="72"/>
      <c r="D13" s="26">
        <f>SUM(D12:D12)</f>
        <v>1</v>
      </c>
      <c r="E13" s="26">
        <f>SUM(E12:E12)</f>
        <v>16705750</v>
      </c>
      <c r="F13" s="47">
        <f>SUM(F12:F12)</f>
        <v>0</v>
      </c>
    </row>
    <row r="14" spans="1:6" s="13" customFormat="1" ht="28.5" customHeight="1" x14ac:dyDescent="0.2">
      <c r="A14" s="54" t="s">
        <v>24</v>
      </c>
      <c r="B14" s="53" t="s">
        <v>25</v>
      </c>
      <c r="C14" s="53" t="s">
        <v>32</v>
      </c>
      <c r="D14" s="38">
        <v>4</v>
      </c>
      <c r="E14" s="38">
        <v>8458000</v>
      </c>
      <c r="F14" s="39">
        <v>0</v>
      </c>
    </row>
    <row r="15" spans="1:6" s="13" customFormat="1" ht="12" customHeight="1" x14ac:dyDescent="0.2">
      <c r="A15" s="69" t="s">
        <v>26</v>
      </c>
      <c r="B15" s="70"/>
      <c r="C15" s="70"/>
      <c r="D15" s="55">
        <f>D14</f>
        <v>4</v>
      </c>
      <c r="E15" s="55">
        <f>E14</f>
        <v>8458000</v>
      </c>
      <c r="F15" s="56">
        <f>F14</f>
        <v>0</v>
      </c>
    </row>
    <row r="16" spans="1:6" s="13" customFormat="1" ht="12.75" x14ac:dyDescent="0.2">
      <c r="A16" s="60" t="s">
        <v>16</v>
      </c>
      <c r="B16" s="60"/>
      <c r="C16" s="61"/>
      <c r="D16" s="14">
        <f>D11+D9+D15+D13</f>
        <v>20811</v>
      </c>
      <c r="E16" s="14">
        <f>E11+E9+E15+E13</f>
        <v>5152193794.6900005</v>
      </c>
      <c r="F16" s="14">
        <f>F11+F9+F15+F13</f>
        <v>41575</v>
      </c>
    </row>
    <row r="17" spans="1:1" x14ac:dyDescent="0.2">
      <c r="A17" s="23" t="s">
        <v>36</v>
      </c>
    </row>
    <row r="18" spans="1:1" x14ac:dyDescent="0.2">
      <c r="A18" s="23" t="s">
        <v>13</v>
      </c>
    </row>
  </sheetData>
  <mergeCells count="8">
    <mergeCell ref="A16:C16"/>
    <mergeCell ref="A9:C9"/>
    <mergeCell ref="A1:F1"/>
    <mergeCell ref="A2:F2"/>
    <mergeCell ref="A4:A8"/>
    <mergeCell ref="A11:C11"/>
    <mergeCell ref="A15:C15"/>
    <mergeCell ref="A13:C13"/>
  </mergeCells>
  <phoneticPr fontId="1" type="noConversion"/>
  <printOptions horizontalCentered="1"/>
  <pageMargins left="0" right="0" top="0.19685039370078741" bottom="0.19685039370078741" header="0.51181102362204722" footer="0.19685039370078741"/>
  <pageSetup paperSize="9" orientation="portrait" r:id="rId1"/>
  <headerFooter alignWithMargins="0">
    <oddFooter>&amp;C&amp;8&amp;A&amp;R&amp;8Tabela 153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  <pageSetUpPr fitToPage="1"/>
  </sheetPr>
  <dimension ref="A1:F14"/>
  <sheetViews>
    <sheetView showGridLines="0" workbookViewId="0">
      <selection activeCell="C15" sqref="C15"/>
    </sheetView>
  </sheetViews>
  <sheetFormatPr defaultRowHeight="11.25" x14ac:dyDescent="0.2"/>
  <cols>
    <col min="1" max="1" width="14.85546875" style="22" customWidth="1"/>
    <col min="2" max="2" width="16.85546875" style="18" customWidth="1"/>
    <col min="3" max="3" width="20.7109375" style="19" customWidth="1"/>
    <col min="4" max="4" width="13.7109375" style="20" customWidth="1"/>
    <col min="5" max="5" width="14.7109375" style="21" customWidth="1"/>
    <col min="6" max="6" width="13.7109375" style="20" customWidth="1"/>
    <col min="7" max="16384" width="9.140625" style="1"/>
  </cols>
  <sheetData>
    <row r="1" spans="1:6" s="2" customFormat="1" ht="15" x14ac:dyDescent="0.2">
      <c r="A1" s="64" t="s">
        <v>37</v>
      </c>
      <c r="B1" s="64"/>
      <c r="C1" s="64"/>
      <c r="D1" s="64"/>
      <c r="E1" s="64"/>
      <c r="F1" s="64"/>
    </row>
    <row r="2" spans="1:6" s="3" customFormat="1" ht="15" x14ac:dyDescent="0.2">
      <c r="A2" s="64" t="s">
        <v>6</v>
      </c>
      <c r="B2" s="64"/>
      <c r="C2" s="64"/>
      <c r="D2" s="64"/>
      <c r="E2" s="64"/>
      <c r="F2" s="64"/>
    </row>
    <row r="3" spans="1:6" ht="24" customHeight="1" x14ac:dyDescent="0.2">
      <c r="A3" s="4" t="s">
        <v>0</v>
      </c>
      <c r="B3" s="5" t="s">
        <v>1</v>
      </c>
      <c r="C3" s="5" t="s">
        <v>2</v>
      </c>
      <c r="D3" s="5" t="s">
        <v>10</v>
      </c>
      <c r="E3" s="6" t="s">
        <v>11</v>
      </c>
      <c r="F3" s="7" t="s">
        <v>12</v>
      </c>
    </row>
    <row r="4" spans="1:6" ht="19.5" x14ac:dyDescent="0.2">
      <c r="A4" s="73" t="s">
        <v>18</v>
      </c>
      <c r="B4" s="15" t="s">
        <v>3</v>
      </c>
      <c r="C4" s="15" t="s">
        <v>28</v>
      </c>
      <c r="D4" s="16">
        <v>195</v>
      </c>
      <c r="E4" s="16">
        <v>22219907.02</v>
      </c>
      <c r="F4" s="17">
        <v>195</v>
      </c>
    </row>
    <row r="5" spans="1:6" x14ac:dyDescent="0.2">
      <c r="A5" s="68"/>
      <c r="B5" s="15" t="s">
        <v>9</v>
      </c>
      <c r="C5" s="15" t="s">
        <v>27</v>
      </c>
      <c r="D5" s="16">
        <v>516</v>
      </c>
      <c r="E5" s="16">
        <v>2633859809.8299999</v>
      </c>
      <c r="F5" s="17">
        <v>14264</v>
      </c>
    </row>
    <row r="6" spans="1:6" ht="19.5" x14ac:dyDescent="0.2">
      <c r="A6" s="68"/>
      <c r="B6" s="15" t="s">
        <v>3</v>
      </c>
      <c r="C6" s="15" t="s">
        <v>30</v>
      </c>
      <c r="D6" s="16">
        <v>1697</v>
      </c>
      <c r="E6" s="16">
        <v>195650319.47</v>
      </c>
      <c r="F6" s="17">
        <v>1697</v>
      </c>
    </row>
    <row r="7" spans="1:6" ht="19.5" x14ac:dyDescent="0.2">
      <c r="A7" s="68"/>
      <c r="B7" s="15" t="s">
        <v>3</v>
      </c>
      <c r="C7" s="15" t="s">
        <v>29</v>
      </c>
      <c r="D7" s="16">
        <v>5</v>
      </c>
      <c r="E7" s="16">
        <v>477642.21</v>
      </c>
      <c r="F7" s="17">
        <v>5</v>
      </c>
    </row>
    <row r="8" spans="1:6" ht="19.5" x14ac:dyDescent="0.2">
      <c r="A8" s="68"/>
      <c r="B8" s="15" t="s">
        <v>3</v>
      </c>
      <c r="C8" s="15" t="s">
        <v>31</v>
      </c>
      <c r="D8" s="16">
        <v>1056</v>
      </c>
      <c r="E8" s="16">
        <v>89940780.439999998</v>
      </c>
      <c r="F8" s="17">
        <v>1056</v>
      </c>
    </row>
    <row r="9" spans="1:6" s="10" customFormat="1" ht="12.75" x14ac:dyDescent="0.2">
      <c r="A9" s="62" t="s">
        <v>14</v>
      </c>
      <c r="B9" s="62"/>
      <c r="C9" s="63"/>
      <c r="D9" s="8">
        <f>SUM(D4:D8)</f>
        <v>3469</v>
      </c>
      <c r="E9" s="8">
        <f>SUM(E4:E8)</f>
        <v>2942148458.9699998</v>
      </c>
      <c r="F9" s="9">
        <f>SUM(F4:F8)</f>
        <v>17217</v>
      </c>
    </row>
    <row r="10" spans="1:6" s="27" customFormat="1" ht="41.25" customHeight="1" x14ac:dyDescent="0.2">
      <c r="A10" s="52" t="s">
        <v>19</v>
      </c>
      <c r="B10" s="33" t="s">
        <v>20</v>
      </c>
      <c r="C10" s="33" t="s">
        <v>35</v>
      </c>
      <c r="D10" s="34">
        <v>2</v>
      </c>
      <c r="E10" s="34">
        <v>712321887.63</v>
      </c>
      <c r="F10" s="35">
        <v>1</v>
      </c>
    </row>
    <row r="11" spans="1:6" s="13" customFormat="1" ht="12" x14ac:dyDescent="0.2">
      <c r="A11" s="74" t="s">
        <v>15</v>
      </c>
      <c r="B11" s="75"/>
      <c r="C11" s="75"/>
      <c r="D11" s="11">
        <f>SUM(D10:D10)</f>
        <v>2</v>
      </c>
      <c r="E11" s="11">
        <f>SUM(E10:E10)</f>
        <v>712321887.63</v>
      </c>
      <c r="F11" s="11">
        <f>SUM(F10:F10)</f>
        <v>1</v>
      </c>
    </row>
    <row r="12" spans="1:6" s="13" customFormat="1" ht="12.75" x14ac:dyDescent="0.2">
      <c r="A12" s="60" t="s">
        <v>16</v>
      </c>
      <c r="B12" s="60"/>
      <c r="C12" s="61"/>
      <c r="D12" s="14">
        <f>D9+D11</f>
        <v>3471</v>
      </c>
      <c r="E12" s="14">
        <f t="shared" ref="E12:F12" si="0">E9+E11</f>
        <v>3654470346.5999999</v>
      </c>
      <c r="F12" s="14">
        <f t="shared" si="0"/>
        <v>17218</v>
      </c>
    </row>
    <row r="13" spans="1:6" x14ac:dyDescent="0.2">
      <c r="A13" s="23" t="s">
        <v>36</v>
      </c>
    </row>
    <row r="14" spans="1:6" x14ac:dyDescent="0.2">
      <c r="A14" s="23" t="s">
        <v>13</v>
      </c>
    </row>
  </sheetData>
  <mergeCells count="6">
    <mergeCell ref="A12:C12"/>
    <mergeCell ref="A9:C9"/>
    <mergeCell ref="A1:F1"/>
    <mergeCell ref="A2:F2"/>
    <mergeCell ref="A4:A8"/>
    <mergeCell ref="A11:C11"/>
  </mergeCells>
  <phoneticPr fontId="1" type="noConversion"/>
  <printOptions horizontalCentered="1"/>
  <pageMargins left="0" right="0" top="0.19685039370078741" bottom="0.19685039370078741" header="0.51181102362204722" footer="0.19685039370078741"/>
  <pageSetup paperSize="9" orientation="portrait" r:id="rId1"/>
  <headerFooter alignWithMargins="0">
    <oddFooter>&amp;C&amp;8&amp;A&amp;R&amp;8Tabela 153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3"/>
    <pageSetUpPr fitToPage="1"/>
  </sheetPr>
  <dimension ref="A1:F25"/>
  <sheetViews>
    <sheetView showGridLines="0" workbookViewId="0">
      <selection activeCell="B28" sqref="B28"/>
    </sheetView>
  </sheetViews>
  <sheetFormatPr defaultRowHeight="11.25" x14ac:dyDescent="0.2"/>
  <cols>
    <col min="1" max="1" width="14.85546875" style="22" customWidth="1"/>
    <col min="2" max="2" width="16.85546875" style="18" customWidth="1"/>
    <col min="3" max="3" width="20.7109375" style="19" customWidth="1"/>
    <col min="4" max="4" width="13.7109375" style="20" customWidth="1"/>
    <col min="5" max="5" width="14.7109375" style="21" customWidth="1"/>
    <col min="6" max="6" width="13.7109375" style="20" customWidth="1"/>
    <col min="7" max="16384" width="9.140625" style="1"/>
  </cols>
  <sheetData>
    <row r="1" spans="1:6" s="2" customFormat="1" ht="15" x14ac:dyDescent="0.2">
      <c r="A1" s="64" t="s">
        <v>37</v>
      </c>
      <c r="B1" s="64"/>
      <c r="C1" s="64"/>
      <c r="D1" s="64"/>
      <c r="E1" s="64"/>
      <c r="F1" s="64"/>
    </row>
    <row r="2" spans="1:6" s="3" customFormat="1" ht="15" x14ac:dyDescent="0.2">
      <c r="A2" s="64" t="s">
        <v>7</v>
      </c>
      <c r="B2" s="64"/>
      <c r="C2" s="64"/>
      <c r="D2" s="64"/>
      <c r="E2" s="64"/>
      <c r="F2" s="64"/>
    </row>
    <row r="3" spans="1:6" ht="24" customHeight="1" x14ac:dyDescent="0.2">
      <c r="A3" s="4" t="s">
        <v>0</v>
      </c>
      <c r="B3" s="5" t="s">
        <v>1</v>
      </c>
      <c r="C3" s="5" t="s">
        <v>2</v>
      </c>
      <c r="D3" s="5" t="s">
        <v>10</v>
      </c>
      <c r="E3" s="6" t="s">
        <v>11</v>
      </c>
      <c r="F3" s="7" t="s">
        <v>12</v>
      </c>
    </row>
    <row r="4" spans="1:6" ht="19.5" customHeight="1" x14ac:dyDescent="0.2">
      <c r="A4" s="67" t="s">
        <v>18</v>
      </c>
      <c r="B4" s="15" t="s">
        <v>3</v>
      </c>
      <c r="C4" s="15" t="s">
        <v>30</v>
      </c>
      <c r="D4" s="16">
        <v>8812</v>
      </c>
      <c r="E4" s="16">
        <v>1125338602.02</v>
      </c>
      <c r="F4" s="17">
        <v>8812</v>
      </c>
    </row>
    <row r="5" spans="1:6" ht="19.5" customHeight="1" x14ac:dyDescent="0.2">
      <c r="A5" s="68"/>
      <c r="B5" s="15" t="s">
        <v>3</v>
      </c>
      <c r="C5" s="15" t="s">
        <v>28</v>
      </c>
      <c r="D5" s="16">
        <v>15185</v>
      </c>
      <c r="E5" s="16">
        <v>1737676626.8399999</v>
      </c>
      <c r="F5" s="17">
        <v>15185</v>
      </c>
    </row>
    <row r="6" spans="1:6" ht="19.5" customHeight="1" x14ac:dyDescent="0.2">
      <c r="A6" s="68"/>
      <c r="B6" s="15" t="s">
        <v>3</v>
      </c>
      <c r="C6" s="15" t="s">
        <v>31</v>
      </c>
      <c r="D6" s="16">
        <v>4078</v>
      </c>
      <c r="E6" s="16">
        <v>400309417.68000001</v>
      </c>
      <c r="F6" s="17">
        <v>4078</v>
      </c>
    </row>
    <row r="7" spans="1:6" x14ac:dyDescent="0.2">
      <c r="A7" s="68"/>
      <c r="B7" s="15" t="s">
        <v>9</v>
      </c>
      <c r="C7" s="15" t="s">
        <v>27</v>
      </c>
      <c r="D7" s="16">
        <v>2300</v>
      </c>
      <c r="E7" s="16">
        <v>14969824572.290001</v>
      </c>
      <c r="F7" s="17">
        <v>96639</v>
      </c>
    </row>
    <row r="8" spans="1:6" ht="19.5" x14ac:dyDescent="0.2">
      <c r="A8" s="68"/>
      <c r="B8" s="15" t="s">
        <v>3</v>
      </c>
      <c r="C8" s="15" t="s">
        <v>29</v>
      </c>
      <c r="D8" s="16">
        <v>374</v>
      </c>
      <c r="E8" s="16">
        <v>28964278.379999999</v>
      </c>
      <c r="F8" s="17">
        <v>374</v>
      </c>
    </row>
    <row r="9" spans="1:6" s="10" customFormat="1" ht="12.75" x14ac:dyDescent="0.2">
      <c r="A9" s="62" t="s">
        <v>14</v>
      </c>
      <c r="B9" s="76"/>
      <c r="C9" s="77"/>
      <c r="D9" s="31">
        <f>SUM(D4:D8)</f>
        <v>30749</v>
      </c>
      <c r="E9" s="31">
        <f>SUM(E4:E8)</f>
        <v>18262113497.210003</v>
      </c>
      <c r="F9" s="32">
        <f>SUM(F4:F8)</f>
        <v>125088</v>
      </c>
    </row>
    <row r="10" spans="1:6" s="10" customFormat="1" ht="26.25" customHeight="1" x14ac:dyDescent="0.2">
      <c r="A10" s="52" t="s">
        <v>21</v>
      </c>
      <c r="B10" s="15" t="s">
        <v>17</v>
      </c>
      <c r="C10" s="15" t="s">
        <v>30</v>
      </c>
      <c r="D10" s="36">
        <v>17</v>
      </c>
      <c r="E10" s="36">
        <v>3448247.54</v>
      </c>
      <c r="F10" s="37">
        <v>17</v>
      </c>
    </row>
    <row r="11" spans="1:6" s="10" customFormat="1" ht="12.75" x14ac:dyDescent="0.2">
      <c r="A11" s="65" t="s">
        <v>22</v>
      </c>
      <c r="B11" s="66"/>
      <c r="C11" s="66"/>
      <c r="D11" s="42">
        <f>SUM(D10:D10)</f>
        <v>17</v>
      </c>
      <c r="E11" s="42">
        <f>SUM(E10:E10)</f>
        <v>3448247.54</v>
      </c>
      <c r="F11" s="43">
        <f>SUM(F10:F10)</f>
        <v>17</v>
      </c>
    </row>
    <row r="12" spans="1:6" s="10" customFormat="1" ht="19.5" customHeight="1" x14ac:dyDescent="0.2">
      <c r="A12" s="78" t="s">
        <v>41</v>
      </c>
      <c r="B12" s="48" t="s">
        <v>38</v>
      </c>
      <c r="C12" s="28" t="s">
        <v>39</v>
      </c>
      <c r="D12" s="40">
        <v>1</v>
      </c>
      <c r="E12" s="40">
        <v>27380000</v>
      </c>
      <c r="F12" s="41">
        <v>0</v>
      </c>
    </row>
    <row r="13" spans="1:6" s="25" customFormat="1" ht="20.25" customHeight="1" x14ac:dyDescent="0.2">
      <c r="A13" s="80"/>
      <c r="B13" s="48" t="s">
        <v>23</v>
      </c>
      <c r="C13" s="28" t="s">
        <v>33</v>
      </c>
      <c r="D13" s="58">
        <v>1</v>
      </c>
      <c r="E13" s="58">
        <v>22063299.579999998</v>
      </c>
      <c r="F13" s="41">
        <v>0</v>
      </c>
    </row>
    <row r="14" spans="1:6" s="27" customFormat="1" ht="12" x14ac:dyDescent="0.2">
      <c r="A14" s="71" t="s">
        <v>42</v>
      </c>
      <c r="B14" s="72"/>
      <c r="C14" s="72"/>
      <c r="D14" s="26">
        <f>SUM(D12:D13)</f>
        <v>2</v>
      </c>
      <c r="E14" s="26">
        <f>SUM(E12:E13)</f>
        <v>49443299.579999998</v>
      </c>
      <c r="F14" s="59">
        <f>SUM(F12:F13)</f>
        <v>0</v>
      </c>
    </row>
    <row r="15" spans="1:6" ht="19.5" customHeight="1" x14ac:dyDescent="0.2">
      <c r="A15" s="78" t="s">
        <v>19</v>
      </c>
      <c r="B15" s="49" t="s">
        <v>8</v>
      </c>
      <c r="C15" s="24" t="s">
        <v>34</v>
      </c>
      <c r="D15" s="16">
        <v>1</v>
      </c>
      <c r="E15" s="16">
        <v>26402230.039999999</v>
      </c>
      <c r="F15" s="17">
        <v>0</v>
      </c>
    </row>
    <row r="16" spans="1:6" ht="27" customHeight="1" x14ac:dyDescent="0.2">
      <c r="A16" s="79"/>
      <c r="B16" s="49" t="s">
        <v>20</v>
      </c>
      <c r="C16" s="24" t="s">
        <v>40</v>
      </c>
      <c r="D16" s="16">
        <v>1</v>
      </c>
      <c r="E16" s="16">
        <v>9812993.8399999999</v>
      </c>
      <c r="F16" s="17">
        <v>0</v>
      </c>
    </row>
    <row r="17" spans="1:6" ht="27" customHeight="1" x14ac:dyDescent="0.2">
      <c r="A17" s="79"/>
      <c r="B17" s="50" t="s">
        <v>20</v>
      </c>
      <c r="C17" s="28" t="s">
        <v>34</v>
      </c>
      <c r="D17" s="29">
        <v>1</v>
      </c>
      <c r="E17" s="29">
        <v>175536754.93000001</v>
      </c>
      <c r="F17" s="30">
        <v>0</v>
      </c>
    </row>
    <row r="18" spans="1:6" ht="24.75" customHeight="1" x14ac:dyDescent="0.2">
      <c r="A18" s="79"/>
      <c r="B18" s="50" t="s">
        <v>20</v>
      </c>
      <c r="C18" s="28" t="s">
        <v>35</v>
      </c>
      <c r="D18" s="29">
        <v>2</v>
      </c>
      <c r="E18" s="29">
        <v>340687072.42000002</v>
      </c>
      <c r="F18" s="30">
        <v>0</v>
      </c>
    </row>
    <row r="19" spans="1:6" ht="24.75" customHeight="1" x14ac:dyDescent="0.2">
      <c r="A19" s="79"/>
      <c r="B19" s="44" t="s">
        <v>8</v>
      </c>
      <c r="C19" s="44" t="s">
        <v>35</v>
      </c>
      <c r="D19" s="45">
        <v>2</v>
      </c>
      <c r="E19" s="45">
        <v>242888168.59</v>
      </c>
      <c r="F19" s="46">
        <v>0</v>
      </c>
    </row>
    <row r="20" spans="1:6" s="13" customFormat="1" ht="12" x14ac:dyDescent="0.2">
      <c r="A20" s="74" t="s">
        <v>15</v>
      </c>
      <c r="B20" s="75"/>
      <c r="C20" s="75"/>
      <c r="D20" s="11">
        <f>SUM(D15:D19)</f>
        <v>7</v>
      </c>
      <c r="E20" s="11">
        <f>SUM(E15:E19)</f>
        <v>795327219.82000005</v>
      </c>
      <c r="F20" s="12">
        <f>SUM(F15:F19)</f>
        <v>0</v>
      </c>
    </row>
    <row r="21" spans="1:6" s="13" customFormat="1" ht="21.75" customHeight="1" x14ac:dyDescent="0.2">
      <c r="A21" s="54" t="s">
        <v>24</v>
      </c>
      <c r="B21" s="53" t="s">
        <v>25</v>
      </c>
      <c r="C21" s="53" t="s">
        <v>32</v>
      </c>
      <c r="D21" s="38">
        <v>2</v>
      </c>
      <c r="E21" s="38">
        <v>1965709.67</v>
      </c>
      <c r="F21" s="39">
        <v>0</v>
      </c>
    </row>
    <row r="22" spans="1:6" s="13" customFormat="1" ht="12" x14ac:dyDescent="0.2">
      <c r="A22" s="69" t="s">
        <v>26</v>
      </c>
      <c r="B22" s="70"/>
      <c r="C22" s="70"/>
      <c r="D22" s="55">
        <f>D21</f>
        <v>2</v>
      </c>
      <c r="E22" s="55">
        <f t="shared" ref="E22:F22" si="0">E21</f>
        <v>1965709.67</v>
      </c>
      <c r="F22" s="56">
        <f t="shared" si="0"/>
        <v>0</v>
      </c>
    </row>
    <row r="23" spans="1:6" s="13" customFormat="1" ht="12.75" x14ac:dyDescent="0.2">
      <c r="A23" s="60" t="s">
        <v>16</v>
      </c>
      <c r="B23" s="60"/>
      <c r="C23" s="61"/>
      <c r="D23" s="14">
        <f>D9+D14+D20+D11+D22</f>
        <v>30777</v>
      </c>
      <c r="E23" s="14">
        <f>E9+E14+E20+E11+E22</f>
        <v>19112297973.820004</v>
      </c>
      <c r="F23" s="14">
        <f>F9+F14+F20+F11+F22</f>
        <v>125105</v>
      </c>
    </row>
    <row r="24" spans="1:6" x14ac:dyDescent="0.2">
      <c r="A24" s="23" t="s">
        <v>36</v>
      </c>
    </row>
    <row r="25" spans="1:6" x14ac:dyDescent="0.2">
      <c r="A25" s="23" t="s">
        <v>13</v>
      </c>
    </row>
  </sheetData>
  <mergeCells count="11">
    <mergeCell ref="A20:C20"/>
    <mergeCell ref="A23:C23"/>
    <mergeCell ref="A9:C9"/>
    <mergeCell ref="A1:F1"/>
    <mergeCell ref="A2:F2"/>
    <mergeCell ref="A14:C14"/>
    <mergeCell ref="A11:C11"/>
    <mergeCell ref="A4:A8"/>
    <mergeCell ref="A15:A19"/>
    <mergeCell ref="A22:C22"/>
    <mergeCell ref="A12:A13"/>
  </mergeCells>
  <phoneticPr fontId="1" type="noConversion"/>
  <printOptions horizontalCentered="1"/>
  <pageMargins left="0" right="0" top="0.19685039370078741" bottom="0.19685039370078741" header="0.51181102362204722" footer="0.19685039370078741"/>
  <pageSetup paperSize="9" orientation="portrait" r:id="rId1"/>
  <headerFooter alignWithMargins="0">
    <oddFooter>&amp;C&amp;8&amp;A&amp;R&amp;8Tabela 153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Espírito Santo</vt:lpstr>
      <vt:lpstr>Minas Gerais</vt:lpstr>
      <vt:lpstr>Rio de Janeiro</vt:lpstr>
      <vt:lpstr>São Paulo</vt:lpstr>
      <vt:lpstr>'Espírito Santo'!Area_de_impressao</vt:lpstr>
      <vt:lpstr>'Minas Gerais'!Area_de_impressao</vt:lpstr>
      <vt:lpstr>'Rio de Janeiro'!Area_de_impressao</vt:lpstr>
    </vt:vector>
  </TitlesOfParts>
  <Company>Câmara Brasileira da Indústria da Construção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Rafael</cp:lastModifiedBy>
  <cp:lastPrinted>2017-01-23T18:13:26Z</cp:lastPrinted>
  <dcterms:created xsi:type="dcterms:W3CDTF">2005-01-19T13:30:20Z</dcterms:created>
  <dcterms:modified xsi:type="dcterms:W3CDTF">2022-02-22T17:58:53Z</dcterms:modified>
</cp:coreProperties>
</file>