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926" activeTab="8"/>
  </bookViews>
  <sheets>
    <sheet name="Alagoas" sheetId="9" r:id="rId1"/>
    <sheet name="Bahia" sheetId="6" r:id="rId2"/>
    <sheet name="Ceará" sheetId="5" r:id="rId3"/>
    <sheet name="Maranhão" sheetId="24" r:id="rId4"/>
    <sheet name="Paraíba" sheetId="19" r:id="rId5"/>
    <sheet name="Pernambuco" sheetId="17" r:id="rId6"/>
    <sheet name="Piauí" sheetId="16" r:id="rId7"/>
    <sheet name="Rio Grande do Norte" sheetId="14" r:id="rId8"/>
    <sheet name="Sergipe" sheetId="27" r:id="rId9"/>
  </sheets>
  <definedNames>
    <definedName name="_xlnm._FilterDatabase" localSheetId="0" hidden="1">Alagoas!$A$3:$E$3</definedName>
    <definedName name="_xlnm._FilterDatabase" localSheetId="1" hidden="1">Bahia!$A$3:$E$3</definedName>
    <definedName name="_xlnm._FilterDatabase" localSheetId="2" hidden="1">Ceará!$A$3:$E$3</definedName>
    <definedName name="_xlnm._FilterDatabase" localSheetId="3" hidden="1">Maranhão!$A$3:$E$3</definedName>
    <definedName name="_xlnm._FilterDatabase" localSheetId="4" hidden="1">Paraíba!$A$3:$E$3</definedName>
    <definedName name="_xlnm._FilterDatabase" localSheetId="5" hidden="1">Pernambuco!$A$3:$E$3</definedName>
    <definedName name="_xlnm._FilterDatabase" localSheetId="6" hidden="1">Piauí!$A$3:$E$3</definedName>
    <definedName name="_xlnm._FilterDatabase" localSheetId="7" hidden="1">'Rio Grande do Norte'!$A$3:$E$3</definedName>
    <definedName name="_xlnm._FilterDatabase" localSheetId="8" hidden="1">Sergipe!$A$3:$E$3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7" l="1"/>
  <c r="D17" i="27"/>
  <c r="E14" i="27"/>
  <c r="D14" i="27"/>
  <c r="E16" i="27"/>
  <c r="D16" i="27"/>
  <c r="E9" i="27"/>
  <c r="D9" i="27"/>
  <c r="E17" i="14"/>
  <c r="D17" i="14"/>
  <c r="E16" i="14"/>
  <c r="D16" i="14"/>
  <c r="D14" i="14"/>
  <c r="E14" i="14"/>
  <c r="E19" i="16"/>
  <c r="D19" i="16"/>
  <c r="D14" i="16"/>
  <c r="E14" i="16"/>
  <c r="E18" i="16"/>
  <c r="D18" i="16"/>
  <c r="E19" i="17"/>
  <c r="D19" i="17"/>
  <c r="E18" i="17"/>
  <c r="D18" i="17"/>
  <c r="E14" i="17"/>
  <c r="D14" i="17"/>
  <c r="E17" i="19"/>
  <c r="D17" i="19"/>
  <c r="E16" i="19"/>
  <c r="D16" i="19"/>
  <c r="E14" i="19"/>
  <c r="D14" i="19"/>
  <c r="E17" i="24"/>
  <c r="D17" i="24"/>
  <c r="E16" i="24"/>
  <c r="D16" i="24"/>
  <c r="E14" i="24"/>
  <c r="D14" i="24"/>
  <c r="D9" i="24"/>
  <c r="E17" i="5"/>
  <c r="D17" i="5"/>
  <c r="E14" i="5"/>
  <c r="D14" i="5"/>
  <c r="E9" i="5"/>
  <c r="D9" i="5"/>
  <c r="E17" i="6"/>
  <c r="D17" i="6"/>
  <c r="E14" i="6"/>
  <c r="D14" i="6"/>
  <c r="D9" i="6"/>
  <c r="E18" i="9"/>
  <c r="D18" i="9"/>
  <c r="D17" i="9"/>
  <c r="E17" i="9"/>
  <c r="E14" i="9"/>
  <c r="D14" i="9"/>
  <c r="E9" i="9"/>
  <c r="D9" i="9"/>
  <c r="E9" i="6" l="1"/>
  <c r="E9" i="24"/>
  <c r="E9" i="19"/>
  <c r="D9" i="19"/>
  <c r="E9" i="17"/>
  <c r="D9" i="17"/>
  <c r="E9" i="16"/>
  <c r="D9" i="16"/>
  <c r="E9" i="14"/>
  <c r="D9" i="14"/>
  <c r="E16" i="17" l="1"/>
  <c r="D16" i="17"/>
  <c r="D16" i="5" l="1"/>
  <c r="E16" i="5"/>
  <c r="E16" i="16" l="1"/>
  <c r="D16" i="16"/>
  <c r="D16" i="6" l="1"/>
  <c r="E16" i="6"/>
</calcChain>
</file>

<file path=xl/sharedStrings.xml><?xml version="1.0" encoding="utf-8"?>
<sst xmlns="http://schemas.openxmlformats.org/spreadsheetml/2006/main" count="334" uniqueCount="45">
  <si>
    <t>Área</t>
  </si>
  <si>
    <t>Programa</t>
  </si>
  <si>
    <t>Modalidade</t>
  </si>
  <si>
    <t>Carta de Crédito - Individual</t>
  </si>
  <si>
    <t>Alagoas</t>
  </si>
  <si>
    <t>Bahia</t>
  </si>
  <si>
    <t>Ceará</t>
  </si>
  <si>
    <t>Maranhão</t>
  </si>
  <si>
    <t>Paraíba</t>
  </si>
  <si>
    <t>Pernambuco</t>
  </si>
  <si>
    <t>Piauí</t>
  </si>
  <si>
    <t>Sergipe</t>
  </si>
  <si>
    <t>Valor do Empréstimo (R$)</t>
  </si>
  <si>
    <t>Número de Unidades</t>
  </si>
  <si>
    <t>Rio Grande do Norte</t>
  </si>
  <si>
    <t xml:space="preserve">TOTAL GERAL </t>
  </si>
  <si>
    <t>Elaboração: Banco de Dados - CBIC.</t>
  </si>
  <si>
    <t>Total Habitação</t>
  </si>
  <si>
    <t>HABITAÇÃO POPULAR</t>
  </si>
  <si>
    <t>Apoio à Produção</t>
  </si>
  <si>
    <t>Pró-Cotista</t>
  </si>
  <si>
    <t>OPER. DIVERSAS</t>
  </si>
  <si>
    <t>Total Operações Diversas</t>
  </si>
  <si>
    <t>SANEAMENTO BÁSICO</t>
  </si>
  <si>
    <t>Total Saneamento Básico</t>
  </si>
  <si>
    <t>Saneamento para Todos - Setor Público</t>
  </si>
  <si>
    <t>Pró-Transporte - Setor Público</t>
  </si>
  <si>
    <t>FGTS-Saúde</t>
  </si>
  <si>
    <t>SAÚDE</t>
  </si>
  <si>
    <t>Total Saúde</t>
  </si>
  <si>
    <t>HABITAÇÃO</t>
  </si>
  <si>
    <t>Aquisição de terreno e construção</t>
  </si>
  <si>
    <t>Construção</t>
  </si>
  <si>
    <t>Imóvel novo</t>
  </si>
  <si>
    <t>Imóvel usado</t>
  </si>
  <si>
    <t>TRANSPORTES</t>
  </si>
  <si>
    <t>ENTIDADES FILANTR S/FINS LUCRATIVOS SUS</t>
  </si>
  <si>
    <t>SISTEMA DE TRATAMENTO DE ESGOTO</t>
  </si>
  <si>
    <t>INFRAESTRUTURA URBANA</t>
  </si>
  <si>
    <t>Total Infraestrutura Urbana</t>
  </si>
  <si>
    <t>CONTRATAÇÕES COM RECURSOS DO FGTS - 2022</t>
  </si>
  <si>
    <t>Fonte: Caixa Econômica Federal. Posição da Base: 03/02/2023.</t>
  </si>
  <si>
    <t>Saneamento para Todos - Setor Privado</t>
  </si>
  <si>
    <t>SISTEMA DE ABASTECIMENTO DE AGUA</t>
  </si>
  <si>
    <t>PLANO DE SANEAMENTO BASICO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</si>
</sst>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b/>
      <sz val="8"/>
      <color indexed="4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Continuous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Continuous" vertical="center" wrapText="1"/>
    </xf>
    <xf numFmtId="38" fontId="2" fillId="0" borderId="0" xfId="0" applyNumberFormat="1" applyFont="1" applyAlignment="1">
      <alignment horizontal="center" vertical="center"/>
    </xf>
    <xf numFmtId="0" fontId="11" fillId="0" borderId="4" xfId="0" applyFont="1" applyFill="1" applyBorder="1" applyAlignment="1">
      <alignment horizontal="centerContinuous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3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" vertic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9" fillId="8" borderId="2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Continuous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3" fontId="9" fillId="10" borderId="2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Continuous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Continuous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3" fontId="9" fillId="1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20"/>
  <sheetViews>
    <sheetView showGridLines="0" workbookViewId="0">
      <selection activeCell="B23" sqref="B23"/>
    </sheetView>
  </sheetViews>
  <sheetFormatPr defaultRowHeight="11.25" x14ac:dyDescent="0.2"/>
  <cols>
    <col min="1" max="1" width="16.1406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4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19.5" customHeight="1" x14ac:dyDescent="0.2">
      <c r="A4" s="61" t="s">
        <v>18</v>
      </c>
      <c r="B4" s="15" t="s">
        <v>19</v>
      </c>
      <c r="C4" s="15" t="s">
        <v>30</v>
      </c>
      <c r="D4" s="16">
        <v>196497234.03999999</v>
      </c>
      <c r="E4" s="17">
        <v>1863</v>
      </c>
    </row>
    <row r="5" spans="1:5" ht="19.5" x14ac:dyDescent="0.2">
      <c r="A5" s="62"/>
      <c r="B5" s="15" t="s">
        <v>3</v>
      </c>
      <c r="C5" s="15" t="s">
        <v>31</v>
      </c>
      <c r="D5" s="16">
        <v>53709250.960000001</v>
      </c>
      <c r="E5" s="17">
        <v>490</v>
      </c>
    </row>
    <row r="6" spans="1:5" ht="19.5" x14ac:dyDescent="0.2">
      <c r="A6" s="62"/>
      <c r="B6" s="15" t="s">
        <v>3</v>
      </c>
      <c r="C6" s="15" t="s">
        <v>32</v>
      </c>
      <c r="D6" s="16">
        <v>283861.28000000003</v>
      </c>
      <c r="E6" s="17">
        <v>3</v>
      </c>
    </row>
    <row r="7" spans="1:5" ht="19.5" x14ac:dyDescent="0.2">
      <c r="A7" s="62"/>
      <c r="B7" s="15" t="s">
        <v>3</v>
      </c>
      <c r="C7" s="15" t="s">
        <v>33</v>
      </c>
      <c r="D7" s="16">
        <v>116211559.13</v>
      </c>
      <c r="E7" s="17">
        <v>1098</v>
      </c>
    </row>
    <row r="8" spans="1:5" ht="19.5" x14ac:dyDescent="0.2">
      <c r="A8" s="62"/>
      <c r="B8" s="15" t="s">
        <v>3</v>
      </c>
      <c r="C8" s="15" t="s">
        <v>34</v>
      </c>
      <c r="D8" s="16">
        <v>57510387.409999996</v>
      </c>
      <c r="E8" s="17">
        <v>658</v>
      </c>
    </row>
    <row r="9" spans="1:5" ht="12" x14ac:dyDescent="0.2">
      <c r="A9" s="63" t="s">
        <v>17</v>
      </c>
      <c r="B9" s="63"/>
      <c r="C9" s="64"/>
      <c r="D9" s="28">
        <f>SUM(D4:D8)</f>
        <v>424212292.81999993</v>
      </c>
      <c r="E9" s="29">
        <f>SUM(E4:E8)</f>
        <v>4112</v>
      </c>
    </row>
    <row r="10" spans="1:5" ht="21" customHeight="1" x14ac:dyDescent="0.2">
      <c r="A10" s="67" t="s">
        <v>21</v>
      </c>
      <c r="B10" s="47" t="s">
        <v>20</v>
      </c>
      <c r="C10" s="47" t="s">
        <v>31</v>
      </c>
      <c r="D10" s="48">
        <v>942686.24</v>
      </c>
      <c r="E10" s="33">
        <v>3</v>
      </c>
    </row>
    <row r="11" spans="1:5" ht="21" customHeight="1" x14ac:dyDescent="0.2">
      <c r="A11" s="68"/>
      <c r="B11" s="49" t="s">
        <v>20</v>
      </c>
      <c r="C11" s="49" t="s">
        <v>32</v>
      </c>
      <c r="D11" s="50">
        <v>199999.67</v>
      </c>
      <c r="E11" s="46">
        <v>1</v>
      </c>
    </row>
    <row r="12" spans="1:5" ht="21" customHeight="1" x14ac:dyDescent="0.2">
      <c r="A12" s="68"/>
      <c r="B12" s="49" t="s">
        <v>20</v>
      </c>
      <c r="C12" s="49" t="s">
        <v>33</v>
      </c>
      <c r="D12" s="50">
        <v>1851922.46</v>
      </c>
      <c r="E12" s="51">
        <v>9</v>
      </c>
    </row>
    <row r="13" spans="1:5" ht="21" customHeight="1" x14ac:dyDescent="0.2">
      <c r="A13" s="69"/>
      <c r="B13" s="49" t="s">
        <v>20</v>
      </c>
      <c r="C13" s="49" t="s">
        <v>34</v>
      </c>
      <c r="D13" s="50">
        <v>8488976.1600000001</v>
      </c>
      <c r="E13" s="46">
        <v>35</v>
      </c>
    </row>
    <row r="14" spans="1:5" ht="12" x14ac:dyDescent="0.2">
      <c r="A14" s="65" t="s">
        <v>22</v>
      </c>
      <c r="B14" s="66"/>
      <c r="C14" s="66"/>
      <c r="D14" s="34">
        <f>SUM(D10:D13)</f>
        <v>11483584.530000001</v>
      </c>
      <c r="E14" s="35">
        <f>SUM(E10:E13)</f>
        <v>48</v>
      </c>
    </row>
    <row r="15" spans="1:5" ht="24" customHeight="1" x14ac:dyDescent="0.2">
      <c r="A15" s="72" t="s">
        <v>23</v>
      </c>
      <c r="B15" s="49" t="s">
        <v>42</v>
      </c>
      <c r="C15" s="49" t="s">
        <v>43</v>
      </c>
      <c r="D15" s="50">
        <v>387325746</v>
      </c>
      <c r="E15" s="46">
        <v>0</v>
      </c>
    </row>
    <row r="16" spans="1:5" ht="19.5" x14ac:dyDescent="0.2">
      <c r="A16" s="73"/>
      <c r="B16" s="49" t="s">
        <v>42</v>
      </c>
      <c r="C16" s="49" t="s">
        <v>37</v>
      </c>
      <c r="D16" s="50">
        <v>412674254</v>
      </c>
      <c r="E16" s="51">
        <v>0</v>
      </c>
    </row>
    <row r="17" spans="1:5" ht="12" x14ac:dyDescent="0.2">
      <c r="A17" s="70" t="s">
        <v>24</v>
      </c>
      <c r="B17" s="71"/>
      <c r="C17" s="71"/>
      <c r="D17" s="52">
        <f>SUM(D15:D16)</f>
        <v>800000000</v>
      </c>
      <c r="E17" s="53">
        <f>SUM(E15:E16)</f>
        <v>0</v>
      </c>
    </row>
    <row r="18" spans="1:5" ht="12.75" x14ac:dyDescent="0.2">
      <c r="A18" s="58" t="s">
        <v>15</v>
      </c>
      <c r="B18" s="59"/>
      <c r="C18" s="59"/>
      <c r="D18" s="6">
        <f>D9+D14+D17</f>
        <v>1235695877.3499999</v>
      </c>
      <c r="E18" s="12">
        <f>E9+E14+E17</f>
        <v>4160</v>
      </c>
    </row>
    <row r="19" spans="1:5" x14ac:dyDescent="0.2">
      <c r="A19" s="23" t="s">
        <v>41</v>
      </c>
      <c r="B19" s="7"/>
      <c r="C19" s="8"/>
      <c r="D19" s="14"/>
      <c r="E19" s="1"/>
    </row>
    <row r="20" spans="1:5" x14ac:dyDescent="0.2">
      <c r="A20" s="23" t="s">
        <v>16</v>
      </c>
      <c r="B20" s="7"/>
      <c r="C20" s="8"/>
      <c r="D20" s="14"/>
      <c r="E20" s="1"/>
    </row>
  </sheetData>
  <mergeCells count="9">
    <mergeCell ref="A18:C18"/>
    <mergeCell ref="A1:E1"/>
    <mergeCell ref="A2:E2"/>
    <mergeCell ref="A4:A8"/>
    <mergeCell ref="A9:C9"/>
    <mergeCell ref="A14:C14"/>
    <mergeCell ref="A10:A13"/>
    <mergeCell ref="A17:C17"/>
    <mergeCell ref="A15:A16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E19"/>
  <sheetViews>
    <sheetView showGridLines="0" workbookViewId="0">
      <selection activeCell="C21" sqref="C21"/>
    </sheetView>
  </sheetViews>
  <sheetFormatPr defaultRowHeight="11.25" x14ac:dyDescent="0.2"/>
  <cols>
    <col min="1" max="1" width="15.57031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5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x14ac:dyDescent="0.2">
      <c r="A4" s="77" t="s">
        <v>18</v>
      </c>
      <c r="B4" s="15" t="s">
        <v>19</v>
      </c>
      <c r="C4" s="15" t="s">
        <v>30</v>
      </c>
      <c r="D4" s="16">
        <v>1679275916.1900001</v>
      </c>
      <c r="E4" s="17">
        <v>13087</v>
      </c>
    </row>
    <row r="5" spans="1:5" ht="19.5" x14ac:dyDescent="0.2">
      <c r="A5" s="78"/>
      <c r="B5" s="15" t="s">
        <v>3</v>
      </c>
      <c r="C5" s="15" t="s">
        <v>31</v>
      </c>
      <c r="D5" s="16">
        <v>49030893.109999999</v>
      </c>
      <c r="E5" s="17">
        <v>426</v>
      </c>
    </row>
    <row r="6" spans="1:5" ht="19.5" x14ac:dyDescent="0.2">
      <c r="A6" s="78"/>
      <c r="B6" s="15" t="s">
        <v>3</v>
      </c>
      <c r="C6" s="15" t="s">
        <v>32</v>
      </c>
      <c r="D6" s="16">
        <v>1715388.7</v>
      </c>
      <c r="E6" s="17">
        <v>18</v>
      </c>
    </row>
    <row r="7" spans="1:5" ht="19.5" x14ac:dyDescent="0.2">
      <c r="A7" s="78"/>
      <c r="B7" s="15" t="s">
        <v>3</v>
      </c>
      <c r="C7" s="15" t="s">
        <v>33</v>
      </c>
      <c r="D7" s="16">
        <v>224449928.49000001</v>
      </c>
      <c r="E7" s="17">
        <v>1918</v>
      </c>
    </row>
    <row r="8" spans="1:5" ht="19.5" x14ac:dyDescent="0.2">
      <c r="A8" s="78"/>
      <c r="B8" s="15" t="s">
        <v>3</v>
      </c>
      <c r="C8" s="15" t="s">
        <v>34</v>
      </c>
      <c r="D8" s="16">
        <v>95550187.079999998</v>
      </c>
      <c r="E8" s="17">
        <v>979</v>
      </c>
    </row>
    <row r="9" spans="1:5" s="11" customFormat="1" ht="12.75" x14ac:dyDescent="0.2">
      <c r="A9" s="74" t="s">
        <v>17</v>
      </c>
      <c r="B9" s="75"/>
      <c r="C9" s="76"/>
      <c r="D9" s="38">
        <f>SUM(D4:D8)</f>
        <v>2050022313.5699999</v>
      </c>
      <c r="E9" s="39">
        <f>SUM(E4:E8)</f>
        <v>16428</v>
      </c>
    </row>
    <row r="10" spans="1:5" s="11" customFormat="1" ht="19.5" x14ac:dyDescent="0.2">
      <c r="A10" s="81" t="s">
        <v>21</v>
      </c>
      <c r="B10" s="49" t="s">
        <v>20</v>
      </c>
      <c r="C10" s="49" t="s">
        <v>31</v>
      </c>
      <c r="D10" s="50">
        <v>10926763.25</v>
      </c>
      <c r="E10" s="51">
        <v>41</v>
      </c>
    </row>
    <row r="11" spans="1:5" s="11" customFormat="1" ht="12.75" x14ac:dyDescent="0.2">
      <c r="A11" s="82"/>
      <c r="B11" s="49" t="s">
        <v>20</v>
      </c>
      <c r="C11" s="49" t="s">
        <v>32</v>
      </c>
      <c r="D11" s="50">
        <v>6404882.3799999999</v>
      </c>
      <c r="E11" s="51">
        <v>13</v>
      </c>
    </row>
    <row r="12" spans="1:5" s="11" customFormat="1" ht="12.75" x14ac:dyDescent="0.2">
      <c r="A12" s="82"/>
      <c r="B12" s="49" t="s">
        <v>20</v>
      </c>
      <c r="C12" s="49" t="s">
        <v>33</v>
      </c>
      <c r="D12" s="50">
        <v>11612648.1</v>
      </c>
      <c r="E12" s="51">
        <v>54</v>
      </c>
    </row>
    <row r="13" spans="1:5" s="11" customFormat="1" ht="12.75" x14ac:dyDescent="0.2">
      <c r="A13" s="83"/>
      <c r="B13" s="49" t="s">
        <v>20</v>
      </c>
      <c r="C13" s="49" t="s">
        <v>34</v>
      </c>
      <c r="D13" s="50">
        <v>58473263</v>
      </c>
      <c r="E13" s="51">
        <v>269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87417556.729999989</v>
      </c>
      <c r="E14" s="35">
        <f>SUM(E10:E13)</f>
        <v>377</v>
      </c>
    </row>
    <row r="15" spans="1:5" s="26" customFormat="1" ht="39" customHeight="1" x14ac:dyDescent="0.2">
      <c r="A15" s="45" t="s">
        <v>28</v>
      </c>
      <c r="B15" s="36" t="s">
        <v>27</v>
      </c>
      <c r="C15" s="32" t="s">
        <v>36</v>
      </c>
      <c r="D15" s="37">
        <v>137544110.31999999</v>
      </c>
      <c r="E15" s="40">
        <v>0</v>
      </c>
    </row>
    <row r="16" spans="1:5" s="26" customFormat="1" ht="16.5" customHeight="1" x14ac:dyDescent="0.2">
      <c r="A16" s="79" t="s">
        <v>29</v>
      </c>
      <c r="B16" s="79"/>
      <c r="C16" s="80"/>
      <c r="D16" s="41">
        <f t="shared" ref="D16:E16" si="0">D15</f>
        <v>137544110.31999999</v>
      </c>
      <c r="E16" s="42">
        <f t="shared" si="0"/>
        <v>0</v>
      </c>
    </row>
    <row r="17" spans="1:5" ht="12.75" x14ac:dyDescent="0.2">
      <c r="A17" s="58" t="s">
        <v>15</v>
      </c>
      <c r="B17" s="59"/>
      <c r="C17" s="59"/>
      <c r="D17" s="6">
        <f>D9+D14+D16</f>
        <v>2274983980.6199999</v>
      </c>
      <c r="E17" s="12">
        <f>E9+E14+E16</f>
        <v>16805</v>
      </c>
    </row>
    <row r="18" spans="1:5" x14ac:dyDescent="0.2">
      <c r="A18" s="23" t="s">
        <v>41</v>
      </c>
      <c r="B18" s="7"/>
      <c r="C18" s="8"/>
      <c r="D18" s="14"/>
      <c r="E18" s="1"/>
    </row>
    <row r="19" spans="1:5" x14ac:dyDescent="0.2">
      <c r="A19" s="23" t="s">
        <v>16</v>
      </c>
      <c r="B19" s="7"/>
      <c r="C19" s="8"/>
      <c r="D19" s="14"/>
      <c r="E19" s="1"/>
    </row>
  </sheetData>
  <mergeCells count="8">
    <mergeCell ref="A17:C17"/>
    <mergeCell ref="A9:C9"/>
    <mergeCell ref="A1:E1"/>
    <mergeCell ref="A2:E2"/>
    <mergeCell ref="A4:A8"/>
    <mergeCell ref="A14:C14"/>
    <mergeCell ref="A16:C16"/>
    <mergeCell ref="A10:A13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E19"/>
  <sheetViews>
    <sheetView showGridLines="0" workbookViewId="0">
      <selection activeCell="C20" sqref="C20"/>
    </sheetView>
  </sheetViews>
  <sheetFormatPr defaultRowHeight="11.25" x14ac:dyDescent="0.2"/>
  <cols>
    <col min="1" max="1" width="17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6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19.5" customHeight="1" x14ac:dyDescent="0.2">
      <c r="A4" s="61" t="s">
        <v>18</v>
      </c>
      <c r="B4" s="15" t="s">
        <v>19</v>
      </c>
      <c r="C4" s="15" t="s">
        <v>30</v>
      </c>
      <c r="D4" s="16">
        <v>854337234.38</v>
      </c>
      <c r="E4" s="17">
        <v>6865</v>
      </c>
    </row>
    <row r="5" spans="1:5" ht="19.5" x14ac:dyDescent="0.2">
      <c r="A5" s="62"/>
      <c r="B5" s="15" t="s">
        <v>3</v>
      </c>
      <c r="C5" s="15" t="s">
        <v>31</v>
      </c>
      <c r="D5" s="16">
        <v>68579295.849999994</v>
      </c>
      <c r="E5" s="17">
        <v>606</v>
      </c>
    </row>
    <row r="6" spans="1:5" ht="19.5" x14ac:dyDescent="0.2">
      <c r="A6" s="62"/>
      <c r="B6" s="15" t="s">
        <v>3</v>
      </c>
      <c r="C6" s="15" t="s">
        <v>32</v>
      </c>
      <c r="D6" s="16">
        <v>1715217.45</v>
      </c>
      <c r="E6" s="17">
        <v>17</v>
      </c>
    </row>
    <row r="7" spans="1:5" ht="19.5" x14ac:dyDescent="0.2">
      <c r="A7" s="62"/>
      <c r="B7" s="15" t="s">
        <v>3</v>
      </c>
      <c r="C7" s="15" t="s">
        <v>33</v>
      </c>
      <c r="D7" s="16">
        <v>647220023.15999997</v>
      </c>
      <c r="E7" s="17">
        <v>5331</v>
      </c>
    </row>
    <row r="8" spans="1:5" ht="19.5" x14ac:dyDescent="0.2">
      <c r="A8" s="62"/>
      <c r="B8" s="15" t="s">
        <v>3</v>
      </c>
      <c r="C8" s="15" t="s">
        <v>34</v>
      </c>
      <c r="D8" s="16">
        <v>47423311.140000001</v>
      </c>
      <c r="E8" s="17">
        <v>468</v>
      </c>
    </row>
    <row r="9" spans="1:5" s="11" customFormat="1" ht="12.75" x14ac:dyDescent="0.2">
      <c r="A9" s="75" t="s">
        <v>17</v>
      </c>
      <c r="B9" s="84"/>
      <c r="C9" s="85"/>
      <c r="D9" s="38">
        <f>SUM(D4:D8)</f>
        <v>1619275081.9800003</v>
      </c>
      <c r="E9" s="39">
        <f>SUM(E4:E8)</f>
        <v>13287</v>
      </c>
    </row>
    <row r="10" spans="1:5" s="11" customFormat="1" ht="24" customHeight="1" x14ac:dyDescent="0.2">
      <c r="A10" s="67" t="s">
        <v>21</v>
      </c>
      <c r="B10" s="47" t="s">
        <v>20</v>
      </c>
      <c r="C10" s="47" t="s">
        <v>31</v>
      </c>
      <c r="D10" s="48">
        <v>2432594.56</v>
      </c>
      <c r="E10" s="55">
        <v>16</v>
      </c>
    </row>
    <row r="11" spans="1:5" s="11" customFormat="1" ht="12" customHeight="1" x14ac:dyDescent="0.2">
      <c r="A11" s="68"/>
      <c r="B11" s="49" t="s">
        <v>20</v>
      </c>
      <c r="C11" s="49" t="s">
        <v>32</v>
      </c>
      <c r="D11" s="50">
        <v>3929525.12</v>
      </c>
      <c r="E11" s="51">
        <v>9</v>
      </c>
    </row>
    <row r="12" spans="1:5" s="11" customFormat="1" ht="16.5" customHeight="1" x14ac:dyDescent="0.2">
      <c r="A12" s="68"/>
      <c r="B12" s="49" t="s">
        <v>20</v>
      </c>
      <c r="C12" s="49" t="s">
        <v>33</v>
      </c>
      <c r="D12" s="50">
        <v>13473127.449999999</v>
      </c>
      <c r="E12" s="51">
        <v>56</v>
      </c>
    </row>
    <row r="13" spans="1:5" s="11" customFormat="1" ht="16.5" customHeight="1" x14ac:dyDescent="0.2">
      <c r="A13" s="69"/>
      <c r="B13" s="49" t="s">
        <v>20</v>
      </c>
      <c r="C13" s="49" t="s">
        <v>34</v>
      </c>
      <c r="D13" s="50">
        <v>22358623.68</v>
      </c>
      <c r="E13" s="51">
        <v>88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42193870.810000002</v>
      </c>
      <c r="E14" s="35">
        <f>SUM(E10:E13)</f>
        <v>169</v>
      </c>
    </row>
    <row r="15" spans="1:5" s="11" customFormat="1" ht="39" customHeight="1" x14ac:dyDescent="0.2">
      <c r="A15" s="45" t="s">
        <v>28</v>
      </c>
      <c r="B15" s="36" t="s">
        <v>27</v>
      </c>
      <c r="C15" s="32" t="s">
        <v>36</v>
      </c>
      <c r="D15" s="37">
        <v>104097661.56999999</v>
      </c>
      <c r="E15" s="40">
        <v>0</v>
      </c>
    </row>
    <row r="16" spans="1:5" s="11" customFormat="1" ht="12.75" x14ac:dyDescent="0.2">
      <c r="A16" s="86" t="s">
        <v>29</v>
      </c>
      <c r="B16" s="87"/>
      <c r="C16" s="87"/>
      <c r="D16" s="24">
        <f>D15</f>
        <v>104097661.56999999</v>
      </c>
      <c r="E16" s="25">
        <f t="shared" ref="E16" si="0">E15</f>
        <v>0</v>
      </c>
    </row>
    <row r="17" spans="1:5" ht="12.75" x14ac:dyDescent="0.2">
      <c r="A17" s="58" t="s">
        <v>15</v>
      </c>
      <c r="B17" s="59"/>
      <c r="C17" s="59"/>
      <c r="D17" s="6">
        <f>D9+D14+D16</f>
        <v>1765566614.3600001</v>
      </c>
      <c r="E17" s="6">
        <f>E9+E14+E16</f>
        <v>13456</v>
      </c>
    </row>
    <row r="18" spans="1:5" x14ac:dyDescent="0.2">
      <c r="A18" s="23" t="s">
        <v>41</v>
      </c>
      <c r="B18" s="7"/>
      <c r="C18" s="8"/>
      <c r="D18" s="14"/>
      <c r="E18" s="1"/>
    </row>
    <row r="19" spans="1:5" x14ac:dyDescent="0.2">
      <c r="A19" s="23" t="s">
        <v>16</v>
      </c>
      <c r="B19" s="7"/>
      <c r="C19" s="8"/>
      <c r="D19" s="14"/>
      <c r="E19" s="1"/>
    </row>
  </sheetData>
  <mergeCells count="8">
    <mergeCell ref="A17:C17"/>
    <mergeCell ref="A9:C9"/>
    <mergeCell ref="A1:E1"/>
    <mergeCell ref="A2:E2"/>
    <mergeCell ref="A4:A8"/>
    <mergeCell ref="A14:C14"/>
    <mergeCell ref="A16:C16"/>
    <mergeCell ref="A10:A13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E21"/>
  <sheetViews>
    <sheetView showGridLines="0" topLeftCell="A4" workbookViewId="0">
      <selection activeCell="C22" sqref="C22"/>
    </sheetView>
  </sheetViews>
  <sheetFormatPr defaultRowHeight="11.25" x14ac:dyDescent="0.2"/>
  <cols>
    <col min="1" max="1" width="17.285156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7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19.5" customHeight="1" x14ac:dyDescent="0.2">
      <c r="A4" s="61" t="s">
        <v>18</v>
      </c>
      <c r="B4" s="15" t="s">
        <v>19</v>
      </c>
      <c r="C4" s="15" t="s">
        <v>30</v>
      </c>
      <c r="D4" s="16">
        <v>741575311.78999996</v>
      </c>
      <c r="E4" s="17">
        <v>6403</v>
      </c>
    </row>
    <row r="5" spans="1:5" ht="19.5" x14ac:dyDescent="0.2">
      <c r="A5" s="62"/>
      <c r="B5" s="15" t="s">
        <v>3</v>
      </c>
      <c r="C5" s="15" t="s">
        <v>31</v>
      </c>
      <c r="D5" s="16">
        <v>22504097.879999999</v>
      </c>
      <c r="E5" s="17">
        <v>204</v>
      </c>
    </row>
    <row r="6" spans="1:5" ht="19.5" x14ac:dyDescent="0.2">
      <c r="A6" s="62"/>
      <c r="B6" s="15" t="s">
        <v>3</v>
      </c>
      <c r="C6" s="15" t="s">
        <v>32</v>
      </c>
      <c r="D6" s="16">
        <v>622410.56000000006</v>
      </c>
      <c r="E6" s="17">
        <v>6</v>
      </c>
    </row>
    <row r="7" spans="1:5" ht="19.5" x14ac:dyDescent="0.2">
      <c r="A7" s="62"/>
      <c r="B7" s="15" t="s">
        <v>3</v>
      </c>
      <c r="C7" s="15" t="s">
        <v>33</v>
      </c>
      <c r="D7" s="16">
        <v>117244982.48999999</v>
      </c>
      <c r="E7" s="17">
        <v>1052</v>
      </c>
    </row>
    <row r="8" spans="1:5" ht="19.5" x14ac:dyDescent="0.2">
      <c r="A8" s="62"/>
      <c r="B8" s="15" t="s">
        <v>3</v>
      </c>
      <c r="C8" s="15" t="s">
        <v>34</v>
      </c>
      <c r="D8" s="16">
        <v>25501690.399999999</v>
      </c>
      <c r="E8" s="17">
        <v>295</v>
      </c>
    </row>
    <row r="9" spans="1:5" s="11" customFormat="1" ht="12.75" x14ac:dyDescent="0.2">
      <c r="A9" s="75" t="s">
        <v>17</v>
      </c>
      <c r="B9" s="84"/>
      <c r="C9" s="85"/>
      <c r="D9" s="31">
        <f>SUM(D4:D8)</f>
        <v>907448493.11999989</v>
      </c>
      <c r="E9" s="30">
        <f>SUM(E4:E8)</f>
        <v>7960</v>
      </c>
    </row>
    <row r="10" spans="1:5" s="11" customFormat="1" ht="23.25" customHeight="1" x14ac:dyDescent="0.2">
      <c r="A10" s="67" t="s">
        <v>21</v>
      </c>
      <c r="B10" s="47" t="s">
        <v>20</v>
      </c>
      <c r="C10" s="47" t="s">
        <v>31</v>
      </c>
      <c r="D10" s="48">
        <v>700613.98</v>
      </c>
      <c r="E10" s="55">
        <v>4</v>
      </c>
    </row>
    <row r="11" spans="1:5" s="11" customFormat="1" ht="14.25" customHeight="1" x14ac:dyDescent="0.2">
      <c r="A11" s="68"/>
      <c r="B11" s="49" t="s">
        <v>20</v>
      </c>
      <c r="C11" s="49" t="s">
        <v>32</v>
      </c>
      <c r="D11" s="50">
        <v>350000</v>
      </c>
      <c r="E11" s="51">
        <v>1</v>
      </c>
    </row>
    <row r="12" spans="1:5" s="11" customFormat="1" ht="13.5" customHeight="1" x14ac:dyDescent="0.2">
      <c r="A12" s="68"/>
      <c r="B12" s="49" t="s">
        <v>20</v>
      </c>
      <c r="C12" s="49" t="s">
        <v>33</v>
      </c>
      <c r="D12" s="50">
        <v>3185120.56</v>
      </c>
      <c r="E12" s="51">
        <v>16</v>
      </c>
    </row>
    <row r="13" spans="1:5" s="11" customFormat="1" ht="15" customHeight="1" x14ac:dyDescent="0.2">
      <c r="A13" s="69"/>
      <c r="B13" s="49" t="s">
        <v>20</v>
      </c>
      <c r="C13" s="49" t="s">
        <v>34</v>
      </c>
      <c r="D13" s="50">
        <v>4552095.96</v>
      </c>
      <c r="E13" s="51">
        <v>27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8787830.5</v>
      </c>
      <c r="E14" s="35">
        <f>SUM(E10:E13)</f>
        <v>48</v>
      </c>
    </row>
    <row r="15" spans="1:5" s="11" customFormat="1" ht="21" customHeight="1" x14ac:dyDescent="0.2">
      <c r="A15" s="54" t="s">
        <v>28</v>
      </c>
      <c r="B15" s="49" t="s">
        <v>27</v>
      </c>
      <c r="C15" s="49" t="s">
        <v>36</v>
      </c>
      <c r="D15" s="50">
        <v>2250000</v>
      </c>
      <c r="E15" s="51">
        <v>0</v>
      </c>
    </row>
    <row r="16" spans="1:5" s="11" customFormat="1" ht="12.75" x14ac:dyDescent="0.2">
      <c r="A16" s="88" t="s">
        <v>29</v>
      </c>
      <c r="B16" s="89"/>
      <c r="C16" s="89"/>
      <c r="D16" s="56">
        <f>SUM(D15)</f>
        <v>2250000</v>
      </c>
      <c r="E16" s="57">
        <f>SUM(E15)</f>
        <v>0</v>
      </c>
    </row>
    <row r="17" spans="1:5" ht="12.75" x14ac:dyDescent="0.2">
      <c r="A17" s="58" t="s">
        <v>15</v>
      </c>
      <c r="B17" s="59"/>
      <c r="C17" s="59"/>
      <c r="D17" s="6">
        <f>D9+D14+D16</f>
        <v>918486323.61999989</v>
      </c>
      <c r="E17" s="12">
        <f>E9+E14+E16</f>
        <v>8008</v>
      </c>
    </row>
    <row r="18" spans="1:5" x14ac:dyDescent="0.2">
      <c r="A18" s="23" t="s">
        <v>41</v>
      </c>
      <c r="B18" s="7"/>
      <c r="C18" s="8"/>
      <c r="D18" s="14"/>
      <c r="E18" s="1"/>
    </row>
    <row r="19" spans="1:5" x14ac:dyDescent="0.2">
      <c r="A19" s="23" t="s">
        <v>16</v>
      </c>
      <c r="B19" s="7"/>
      <c r="C19" s="8"/>
      <c r="D19" s="14"/>
      <c r="E19" s="1"/>
    </row>
    <row r="21" spans="1:5" x14ac:dyDescent="0.2">
      <c r="A21" s="27"/>
    </row>
  </sheetData>
  <mergeCells count="8">
    <mergeCell ref="A17:C17"/>
    <mergeCell ref="A1:E1"/>
    <mergeCell ref="A2:E2"/>
    <mergeCell ref="A9:C9"/>
    <mergeCell ref="A4:A8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19"/>
  <sheetViews>
    <sheetView showGridLines="0" workbookViewId="0">
      <selection activeCell="C21" sqref="C21"/>
    </sheetView>
  </sheetViews>
  <sheetFormatPr defaultRowHeight="11.25" x14ac:dyDescent="0.2"/>
  <cols>
    <col min="1" max="1" width="16.1406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8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x14ac:dyDescent="0.2">
      <c r="A4" s="90" t="s">
        <v>18</v>
      </c>
      <c r="B4" s="15" t="s">
        <v>19</v>
      </c>
      <c r="C4" s="15" t="s">
        <v>30</v>
      </c>
      <c r="D4" s="16">
        <v>358935825.27999997</v>
      </c>
      <c r="E4" s="17">
        <v>3316</v>
      </c>
    </row>
    <row r="5" spans="1:5" ht="19.5" x14ac:dyDescent="0.2">
      <c r="A5" s="78"/>
      <c r="B5" s="15" t="s">
        <v>3</v>
      </c>
      <c r="C5" s="15" t="s">
        <v>31</v>
      </c>
      <c r="D5" s="16">
        <v>44457642.649999999</v>
      </c>
      <c r="E5" s="17">
        <v>410</v>
      </c>
    </row>
    <row r="6" spans="1:5" ht="19.5" x14ac:dyDescent="0.2">
      <c r="A6" s="78"/>
      <c r="B6" s="15" t="s">
        <v>3</v>
      </c>
      <c r="C6" s="15" t="s">
        <v>32</v>
      </c>
      <c r="D6" s="16">
        <v>726812.8</v>
      </c>
      <c r="E6" s="17">
        <v>8</v>
      </c>
    </row>
    <row r="7" spans="1:5" ht="19.5" x14ac:dyDescent="0.2">
      <c r="A7" s="78"/>
      <c r="B7" s="15" t="s">
        <v>3</v>
      </c>
      <c r="C7" s="15" t="s">
        <v>33</v>
      </c>
      <c r="D7" s="16">
        <v>750458885.88999999</v>
      </c>
      <c r="E7" s="17">
        <v>6905</v>
      </c>
    </row>
    <row r="8" spans="1:5" ht="19.5" x14ac:dyDescent="0.2">
      <c r="A8" s="78"/>
      <c r="B8" s="15" t="s">
        <v>3</v>
      </c>
      <c r="C8" s="15" t="s">
        <v>34</v>
      </c>
      <c r="D8" s="16">
        <v>43920680.880000003</v>
      </c>
      <c r="E8" s="17">
        <v>487</v>
      </c>
    </row>
    <row r="9" spans="1:5" s="11" customFormat="1" ht="12.75" x14ac:dyDescent="0.2">
      <c r="A9" s="75" t="s">
        <v>17</v>
      </c>
      <c r="B9" s="75"/>
      <c r="C9" s="76"/>
      <c r="D9" s="9">
        <f>SUM(D4:D8)</f>
        <v>1198499847.5</v>
      </c>
      <c r="E9" s="10">
        <f>SUM(E4:E8)</f>
        <v>11126</v>
      </c>
    </row>
    <row r="10" spans="1:5" s="11" customFormat="1" ht="21.75" customHeight="1" x14ac:dyDescent="0.2">
      <c r="A10" s="67" t="s">
        <v>21</v>
      </c>
      <c r="B10" s="47" t="s">
        <v>20</v>
      </c>
      <c r="C10" s="47" t="s">
        <v>31</v>
      </c>
      <c r="D10" s="48">
        <v>597734.39</v>
      </c>
      <c r="E10" s="55">
        <v>3</v>
      </c>
    </row>
    <row r="11" spans="1:5" s="11" customFormat="1" ht="21.75" customHeight="1" x14ac:dyDescent="0.2">
      <c r="A11" s="68"/>
      <c r="B11" s="49" t="s">
        <v>20</v>
      </c>
      <c r="C11" s="49" t="s">
        <v>32</v>
      </c>
      <c r="D11" s="50">
        <v>797994.22</v>
      </c>
      <c r="E11" s="51">
        <v>4</v>
      </c>
    </row>
    <row r="12" spans="1:5" s="11" customFormat="1" ht="21.75" customHeight="1" x14ac:dyDescent="0.2">
      <c r="A12" s="68"/>
      <c r="B12" s="49" t="s">
        <v>20</v>
      </c>
      <c r="C12" s="49" t="s">
        <v>33</v>
      </c>
      <c r="D12" s="50">
        <v>5655472.21</v>
      </c>
      <c r="E12" s="51">
        <v>30</v>
      </c>
    </row>
    <row r="13" spans="1:5" s="11" customFormat="1" ht="21.75" customHeight="1" x14ac:dyDescent="0.2">
      <c r="A13" s="69"/>
      <c r="B13" s="49" t="s">
        <v>20</v>
      </c>
      <c r="C13" s="49" t="s">
        <v>34</v>
      </c>
      <c r="D13" s="50">
        <v>10008258.460000001</v>
      </c>
      <c r="E13" s="51">
        <v>39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17059459.280000001</v>
      </c>
      <c r="E14" s="35">
        <f>SUM(E10:E13)</f>
        <v>76</v>
      </c>
    </row>
    <row r="15" spans="1:5" s="11" customFormat="1" ht="21" customHeight="1" x14ac:dyDescent="0.2">
      <c r="A15" s="54" t="s">
        <v>28</v>
      </c>
      <c r="B15" s="49" t="s">
        <v>27</v>
      </c>
      <c r="C15" s="49" t="s">
        <v>36</v>
      </c>
      <c r="D15" s="50">
        <v>4100000</v>
      </c>
      <c r="E15" s="51">
        <v>0</v>
      </c>
    </row>
    <row r="16" spans="1:5" s="11" customFormat="1" ht="12.75" x14ac:dyDescent="0.2">
      <c r="A16" s="88" t="s">
        <v>29</v>
      </c>
      <c r="B16" s="89"/>
      <c r="C16" s="89"/>
      <c r="D16" s="56">
        <f>SUM(D15)</f>
        <v>4100000</v>
      </c>
      <c r="E16" s="57">
        <f>SUM(E15)</f>
        <v>0</v>
      </c>
    </row>
    <row r="17" spans="1:5" ht="12.75" x14ac:dyDescent="0.2">
      <c r="A17" s="58" t="s">
        <v>15</v>
      </c>
      <c r="B17" s="59"/>
      <c r="C17" s="59"/>
      <c r="D17" s="6">
        <f>D9+D14+D16</f>
        <v>1219659306.78</v>
      </c>
      <c r="E17" s="12">
        <f>E9+E14+E16</f>
        <v>11202</v>
      </c>
    </row>
    <row r="18" spans="1:5" x14ac:dyDescent="0.2">
      <c r="A18" s="23" t="s">
        <v>41</v>
      </c>
      <c r="B18" s="7"/>
      <c r="C18" s="8"/>
      <c r="D18" s="14"/>
      <c r="E18" s="1"/>
    </row>
    <row r="19" spans="1:5" x14ac:dyDescent="0.2">
      <c r="A19" s="23" t="s">
        <v>16</v>
      </c>
      <c r="B19" s="7"/>
      <c r="C19" s="8"/>
      <c r="D19" s="14"/>
      <c r="E19" s="1"/>
    </row>
  </sheetData>
  <mergeCells count="8">
    <mergeCell ref="A17:C17"/>
    <mergeCell ref="A1:E1"/>
    <mergeCell ref="A2:E2"/>
    <mergeCell ref="A4:A8"/>
    <mergeCell ref="A9:C9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21"/>
  <sheetViews>
    <sheetView showGridLines="0" workbookViewId="0">
      <selection activeCell="G15" sqref="G15"/>
    </sheetView>
  </sheetViews>
  <sheetFormatPr defaultRowHeight="11.25" x14ac:dyDescent="0.2"/>
  <cols>
    <col min="1" max="1" width="16.285156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9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19.5" customHeight="1" x14ac:dyDescent="0.2">
      <c r="A4" s="61" t="s">
        <v>18</v>
      </c>
      <c r="B4" s="15" t="s">
        <v>19</v>
      </c>
      <c r="C4" s="15" t="s">
        <v>30</v>
      </c>
      <c r="D4" s="16">
        <v>1175489501.9400001</v>
      </c>
      <c r="E4" s="17">
        <v>10255</v>
      </c>
    </row>
    <row r="5" spans="1:5" ht="19.5" x14ac:dyDescent="0.2">
      <c r="A5" s="62"/>
      <c r="B5" s="15" t="s">
        <v>3</v>
      </c>
      <c r="C5" s="15" t="s">
        <v>31</v>
      </c>
      <c r="D5" s="16">
        <v>51564343.32</v>
      </c>
      <c r="E5" s="17">
        <v>457</v>
      </c>
    </row>
    <row r="6" spans="1:5" ht="19.5" x14ac:dyDescent="0.2">
      <c r="A6" s="62"/>
      <c r="B6" s="15" t="s">
        <v>3</v>
      </c>
      <c r="C6" s="15" t="s">
        <v>32</v>
      </c>
      <c r="D6" s="16">
        <v>775508.04</v>
      </c>
      <c r="E6" s="17">
        <v>9</v>
      </c>
    </row>
    <row r="7" spans="1:5" ht="19.5" x14ac:dyDescent="0.2">
      <c r="A7" s="62"/>
      <c r="B7" s="15" t="s">
        <v>3</v>
      </c>
      <c r="C7" s="15" t="s">
        <v>33</v>
      </c>
      <c r="D7" s="16">
        <v>558797758.38</v>
      </c>
      <c r="E7" s="17">
        <v>4948</v>
      </c>
    </row>
    <row r="8" spans="1:5" ht="19.5" x14ac:dyDescent="0.2">
      <c r="A8" s="62"/>
      <c r="B8" s="15" t="s">
        <v>3</v>
      </c>
      <c r="C8" s="15" t="s">
        <v>34</v>
      </c>
      <c r="D8" s="16">
        <v>55135303.219999999</v>
      </c>
      <c r="E8" s="17">
        <v>613</v>
      </c>
    </row>
    <row r="9" spans="1:5" s="11" customFormat="1" ht="12.75" x14ac:dyDescent="0.2">
      <c r="A9" s="75" t="s">
        <v>17</v>
      </c>
      <c r="B9" s="84"/>
      <c r="C9" s="85"/>
      <c r="D9" s="31">
        <f>SUM(D4:D8)</f>
        <v>1841762414.8999999</v>
      </c>
      <c r="E9" s="30">
        <f>SUM(E4:E8)</f>
        <v>16282</v>
      </c>
    </row>
    <row r="10" spans="1:5" s="11" customFormat="1" ht="24" customHeight="1" x14ac:dyDescent="0.2">
      <c r="A10" s="67" t="s">
        <v>21</v>
      </c>
      <c r="B10" s="47" t="s">
        <v>20</v>
      </c>
      <c r="C10" s="47" t="s">
        <v>31</v>
      </c>
      <c r="D10" s="48">
        <v>1222774.99</v>
      </c>
      <c r="E10" s="55">
        <v>4</v>
      </c>
    </row>
    <row r="11" spans="1:5" s="11" customFormat="1" ht="24" customHeight="1" x14ac:dyDescent="0.2">
      <c r="A11" s="68"/>
      <c r="B11" s="49" t="s">
        <v>20</v>
      </c>
      <c r="C11" s="49" t="s">
        <v>32</v>
      </c>
      <c r="D11" s="50">
        <v>1848595.18</v>
      </c>
      <c r="E11" s="51">
        <v>4</v>
      </c>
    </row>
    <row r="12" spans="1:5" s="11" customFormat="1" ht="24" customHeight="1" x14ac:dyDescent="0.2">
      <c r="A12" s="68"/>
      <c r="B12" s="49" t="s">
        <v>20</v>
      </c>
      <c r="C12" s="49" t="s">
        <v>33</v>
      </c>
      <c r="D12" s="50">
        <v>7993870.3600000003</v>
      </c>
      <c r="E12" s="51">
        <v>36</v>
      </c>
    </row>
    <row r="13" spans="1:5" s="11" customFormat="1" ht="24" customHeight="1" x14ac:dyDescent="0.2">
      <c r="A13" s="69"/>
      <c r="B13" s="49" t="s">
        <v>20</v>
      </c>
      <c r="C13" s="49" t="s">
        <v>34</v>
      </c>
      <c r="D13" s="50">
        <v>30743522.949999999</v>
      </c>
      <c r="E13" s="51">
        <v>131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41808763.480000004</v>
      </c>
      <c r="E14" s="35">
        <f>SUM(E10:E13)</f>
        <v>175</v>
      </c>
    </row>
    <row r="15" spans="1:5" s="11" customFormat="1" ht="26.25" customHeight="1" x14ac:dyDescent="0.2">
      <c r="A15" s="45" t="s">
        <v>23</v>
      </c>
      <c r="B15" s="36" t="s">
        <v>25</v>
      </c>
      <c r="C15" s="32" t="s">
        <v>44</v>
      </c>
      <c r="D15" s="37">
        <v>2051734.68</v>
      </c>
      <c r="E15" s="40">
        <v>0</v>
      </c>
    </row>
    <row r="16" spans="1:5" s="11" customFormat="1" ht="12.75" x14ac:dyDescent="0.2">
      <c r="A16" s="91" t="s">
        <v>24</v>
      </c>
      <c r="B16" s="92"/>
      <c r="C16" s="92"/>
      <c r="D16" s="43">
        <f>SUM(D15:D15)</f>
        <v>2051734.68</v>
      </c>
      <c r="E16" s="44">
        <f>SUM(E15:E15)</f>
        <v>0</v>
      </c>
    </row>
    <row r="17" spans="1:5" s="11" customFormat="1" ht="21" customHeight="1" x14ac:dyDescent="0.2">
      <c r="A17" s="54" t="s">
        <v>28</v>
      </c>
      <c r="B17" s="49" t="s">
        <v>27</v>
      </c>
      <c r="C17" s="49" t="s">
        <v>36</v>
      </c>
      <c r="D17" s="50">
        <v>40498831.460000001</v>
      </c>
      <c r="E17" s="51">
        <v>0</v>
      </c>
    </row>
    <row r="18" spans="1:5" s="11" customFormat="1" ht="12.75" x14ac:dyDescent="0.2">
      <c r="A18" s="88" t="s">
        <v>29</v>
      </c>
      <c r="B18" s="89"/>
      <c r="C18" s="89"/>
      <c r="D18" s="56">
        <f>SUM(D17)</f>
        <v>40498831.460000001</v>
      </c>
      <c r="E18" s="57">
        <f>SUM(E17)</f>
        <v>0</v>
      </c>
    </row>
    <row r="19" spans="1:5" ht="12.75" x14ac:dyDescent="0.2">
      <c r="A19" s="58" t="s">
        <v>15</v>
      </c>
      <c r="B19" s="59"/>
      <c r="C19" s="59"/>
      <c r="D19" s="6">
        <f>D9+D14+D16+D18</f>
        <v>1926121744.52</v>
      </c>
      <c r="E19" s="12">
        <f>E9+E14+E16+E18</f>
        <v>16457</v>
      </c>
    </row>
    <row r="20" spans="1:5" x14ac:dyDescent="0.2">
      <c r="A20" s="23" t="s">
        <v>41</v>
      </c>
      <c r="B20" s="7"/>
      <c r="C20" s="8"/>
      <c r="D20" s="14"/>
      <c r="E20" s="1"/>
    </row>
    <row r="21" spans="1:5" x14ac:dyDescent="0.2">
      <c r="A21" s="23" t="s">
        <v>16</v>
      </c>
      <c r="B21" s="7"/>
      <c r="C21" s="8"/>
      <c r="D21" s="14"/>
      <c r="E21" s="1"/>
    </row>
  </sheetData>
  <mergeCells count="9">
    <mergeCell ref="A19:C19"/>
    <mergeCell ref="A9:C9"/>
    <mergeCell ref="A1:E1"/>
    <mergeCell ref="A2:E2"/>
    <mergeCell ref="A14:C14"/>
    <mergeCell ref="A4:A8"/>
    <mergeCell ref="A16:C16"/>
    <mergeCell ref="A10:A13"/>
    <mergeCell ref="A18:C18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  <pageSetUpPr fitToPage="1"/>
  </sheetPr>
  <dimension ref="A1:E21"/>
  <sheetViews>
    <sheetView showGridLines="0" topLeftCell="A4" workbookViewId="0">
      <selection activeCell="G24" sqref="G24"/>
    </sheetView>
  </sheetViews>
  <sheetFormatPr defaultRowHeight="11.25" x14ac:dyDescent="0.2"/>
  <cols>
    <col min="1" max="1" width="14.710937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10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23.25" customHeight="1" x14ac:dyDescent="0.2">
      <c r="A4" s="77" t="s">
        <v>18</v>
      </c>
      <c r="B4" s="15" t="s">
        <v>19</v>
      </c>
      <c r="C4" s="15" t="s">
        <v>30</v>
      </c>
      <c r="D4" s="16">
        <v>273045580.89999998</v>
      </c>
      <c r="E4" s="17">
        <v>1908</v>
      </c>
    </row>
    <row r="5" spans="1:5" ht="19.5" x14ac:dyDescent="0.2">
      <c r="A5" s="78"/>
      <c r="B5" s="15" t="s">
        <v>3</v>
      </c>
      <c r="C5" s="15" t="s">
        <v>31</v>
      </c>
      <c r="D5" s="16">
        <v>192398406.27000001</v>
      </c>
      <c r="E5" s="17">
        <v>1971</v>
      </c>
    </row>
    <row r="6" spans="1:5" ht="19.5" x14ac:dyDescent="0.2">
      <c r="A6" s="78"/>
      <c r="B6" s="15" t="s">
        <v>3</v>
      </c>
      <c r="C6" s="15" t="s">
        <v>32</v>
      </c>
      <c r="D6" s="16">
        <v>3960095.47</v>
      </c>
      <c r="E6" s="17">
        <v>40</v>
      </c>
    </row>
    <row r="7" spans="1:5" ht="14.25" customHeight="1" x14ac:dyDescent="0.2">
      <c r="A7" s="78"/>
      <c r="B7" s="15" t="s">
        <v>3</v>
      </c>
      <c r="C7" s="15" t="s">
        <v>33</v>
      </c>
      <c r="D7" s="16">
        <v>69868298.390000001</v>
      </c>
      <c r="E7" s="17">
        <v>732</v>
      </c>
    </row>
    <row r="8" spans="1:5" ht="19.5" x14ac:dyDescent="0.2">
      <c r="A8" s="78"/>
      <c r="B8" s="15" t="s">
        <v>3</v>
      </c>
      <c r="C8" s="15" t="s">
        <v>34</v>
      </c>
      <c r="D8" s="16">
        <v>18782639.91</v>
      </c>
      <c r="E8" s="17">
        <v>207</v>
      </c>
    </row>
    <row r="9" spans="1:5" s="11" customFormat="1" ht="12.75" x14ac:dyDescent="0.2">
      <c r="A9" s="94" t="s">
        <v>17</v>
      </c>
      <c r="B9" s="95"/>
      <c r="C9" s="95"/>
      <c r="D9" s="31">
        <f>SUM(D4:D8)</f>
        <v>558055020.93999994</v>
      </c>
      <c r="E9" s="10">
        <f>SUM(E4:E8)</f>
        <v>4858</v>
      </c>
    </row>
    <row r="10" spans="1:5" s="11" customFormat="1" ht="24" customHeight="1" x14ac:dyDescent="0.2">
      <c r="A10" s="67" t="s">
        <v>21</v>
      </c>
      <c r="B10" s="47" t="s">
        <v>20</v>
      </c>
      <c r="C10" s="47" t="s">
        <v>31</v>
      </c>
      <c r="D10" s="48">
        <v>333000</v>
      </c>
      <c r="E10" s="55">
        <v>2</v>
      </c>
    </row>
    <row r="11" spans="1:5" s="11" customFormat="1" ht="24" customHeight="1" x14ac:dyDescent="0.2">
      <c r="A11" s="68"/>
      <c r="B11" s="49" t="s">
        <v>20</v>
      </c>
      <c r="C11" s="49" t="s">
        <v>32</v>
      </c>
      <c r="D11" s="50">
        <v>838997.56</v>
      </c>
      <c r="E11" s="51">
        <v>3</v>
      </c>
    </row>
    <row r="12" spans="1:5" s="11" customFormat="1" ht="24" customHeight="1" x14ac:dyDescent="0.2">
      <c r="A12" s="68"/>
      <c r="B12" s="49" t="s">
        <v>20</v>
      </c>
      <c r="C12" s="49" t="s">
        <v>33</v>
      </c>
      <c r="D12" s="50">
        <v>2250760.88</v>
      </c>
      <c r="E12" s="51">
        <v>11</v>
      </c>
    </row>
    <row r="13" spans="1:5" s="11" customFormat="1" ht="24" customHeight="1" x14ac:dyDescent="0.2">
      <c r="A13" s="69"/>
      <c r="B13" s="49" t="s">
        <v>20</v>
      </c>
      <c r="C13" s="49" t="s">
        <v>34</v>
      </c>
      <c r="D13" s="50">
        <v>2489173.69</v>
      </c>
      <c r="E13" s="51">
        <v>14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5911932.1299999999</v>
      </c>
      <c r="E14" s="35">
        <f>SUM(E10:E13)</f>
        <v>30</v>
      </c>
    </row>
    <row r="15" spans="1:5" s="11" customFormat="1" ht="39" customHeight="1" x14ac:dyDescent="0.2">
      <c r="A15" s="45" t="s">
        <v>38</v>
      </c>
      <c r="B15" s="36" t="s">
        <v>26</v>
      </c>
      <c r="C15" s="32" t="s">
        <v>35</v>
      </c>
      <c r="D15" s="37">
        <v>3798000</v>
      </c>
      <c r="E15" s="40">
        <v>0</v>
      </c>
    </row>
    <row r="16" spans="1:5" s="11" customFormat="1" ht="12.75" x14ac:dyDescent="0.2">
      <c r="A16" s="86" t="s">
        <v>39</v>
      </c>
      <c r="B16" s="87"/>
      <c r="C16" s="87"/>
      <c r="D16" s="24">
        <f t="shared" ref="D16:E16" si="0">D15</f>
        <v>3798000</v>
      </c>
      <c r="E16" s="25">
        <f t="shared" si="0"/>
        <v>0</v>
      </c>
    </row>
    <row r="17" spans="1:5" s="11" customFormat="1" ht="21" customHeight="1" x14ac:dyDescent="0.2">
      <c r="A17" s="54" t="s">
        <v>28</v>
      </c>
      <c r="B17" s="49" t="s">
        <v>27</v>
      </c>
      <c r="C17" s="49" t="s">
        <v>36</v>
      </c>
      <c r="D17" s="50">
        <v>12000000</v>
      </c>
      <c r="E17" s="51">
        <v>0</v>
      </c>
    </row>
    <row r="18" spans="1:5" s="11" customFormat="1" ht="12.75" x14ac:dyDescent="0.2">
      <c r="A18" s="88" t="s">
        <v>29</v>
      </c>
      <c r="B18" s="89"/>
      <c r="C18" s="89"/>
      <c r="D18" s="56">
        <f>SUM(D17)</f>
        <v>12000000</v>
      </c>
      <c r="E18" s="57">
        <f>SUM(E17)</f>
        <v>0</v>
      </c>
    </row>
    <row r="19" spans="1:5" ht="12.75" customHeight="1" x14ac:dyDescent="0.2">
      <c r="A19" s="93" t="s">
        <v>15</v>
      </c>
      <c r="B19" s="93"/>
      <c r="C19" s="58"/>
      <c r="D19" s="6">
        <f>D9+D16+D14+D18</f>
        <v>579764953.06999993</v>
      </c>
      <c r="E19" s="12">
        <f>E9+E16+E14+E18</f>
        <v>4888</v>
      </c>
    </row>
    <row r="20" spans="1:5" x14ac:dyDescent="0.2">
      <c r="A20" s="23" t="s">
        <v>41</v>
      </c>
      <c r="B20" s="7"/>
      <c r="C20" s="8"/>
      <c r="D20" s="14"/>
      <c r="E20" s="1"/>
    </row>
    <row r="21" spans="1:5" x14ac:dyDescent="0.2">
      <c r="A21" s="23" t="s">
        <v>16</v>
      </c>
      <c r="B21" s="7"/>
      <c r="C21" s="8"/>
      <c r="D21" s="14"/>
      <c r="E21" s="1"/>
    </row>
  </sheetData>
  <mergeCells count="9">
    <mergeCell ref="A19:C19"/>
    <mergeCell ref="A9:C9"/>
    <mergeCell ref="A1:E1"/>
    <mergeCell ref="A2:E2"/>
    <mergeCell ref="A4:A8"/>
    <mergeCell ref="A16:C16"/>
    <mergeCell ref="A18:C18"/>
    <mergeCell ref="A10:A13"/>
    <mergeCell ref="A14:C14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E19"/>
  <sheetViews>
    <sheetView showGridLines="0" workbookViewId="0">
      <selection activeCell="F20" sqref="F20"/>
    </sheetView>
  </sheetViews>
  <sheetFormatPr defaultRowHeight="11.25" x14ac:dyDescent="0.2"/>
  <cols>
    <col min="1" max="1" width="14.8554687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14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22.5" customHeight="1" x14ac:dyDescent="0.2">
      <c r="A4" s="77" t="s">
        <v>18</v>
      </c>
      <c r="B4" s="15" t="s">
        <v>19</v>
      </c>
      <c r="C4" s="15" t="s">
        <v>30</v>
      </c>
      <c r="D4" s="16">
        <v>160109305.86000001</v>
      </c>
      <c r="E4" s="17">
        <v>1207</v>
      </c>
    </row>
    <row r="5" spans="1:5" ht="19.5" x14ac:dyDescent="0.2">
      <c r="A5" s="78"/>
      <c r="B5" s="15" t="s">
        <v>3</v>
      </c>
      <c r="C5" s="15" t="s">
        <v>31</v>
      </c>
      <c r="D5" s="16">
        <v>10631912.449999999</v>
      </c>
      <c r="E5" s="17">
        <v>109</v>
      </c>
    </row>
    <row r="6" spans="1:5" ht="19.5" x14ac:dyDescent="0.2">
      <c r="A6" s="78"/>
      <c r="B6" s="15" t="s">
        <v>3</v>
      </c>
      <c r="C6" s="15" t="s">
        <v>32</v>
      </c>
      <c r="D6" s="16">
        <v>345908.8</v>
      </c>
      <c r="E6" s="17">
        <v>4</v>
      </c>
    </row>
    <row r="7" spans="1:5" ht="19.5" x14ac:dyDescent="0.2">
      <c r="A7" s="78"/>
      <c r="B7" s="15" t="s">
        <v>3</v>
      </c>
      <c r="C7" s="15" t="s">
        <v>33</v>
      </c>
      <c r="D7" s="16">
        <v>392955034.11000001</v>
      </c>
      <c r="E7" s="17">
        <v>3921</v>
      </c>
    </row>
    <row r="8" spans="1:5" ht="19.5" x14ac:dyDescent="0.2">
      <c r="A8" s="78"/>
      <c r="B8" s="15" t="s">
        <v>3</v>
      </c>
      <c r="C8" s="15" t="s">
        <v>34</v>
      </c>
      <c r="D8" s="16">
        <v>52008800.07</v>
      </c>
      <c r="E8" s="17">
        <v>649</v>
      </c>
    </row>
    <row r="9" spans="1:5" s="11" customFormat="1" ht="12.75" x14ac:dyDescent="0.2">
      <c r="A9" s="74" t="s">
        <v>17</v>
      </c>
      <c r="B9" s="74"/>
      <c r="C9" s="96"/>
      <c r="D9" s="9">
        <f>SUM(D4:D8)</f>
        <v>616050961.29000008</v>
      </c>
      <c r="E9" s="10">
        <f>SUM(E4:E8)</f>
        <v>5890</v>
      </c>
    </row>
    <row r="10" spans="1:5" s="11" customFormat="1" ht="24" customHeight="1" x14ac:dyDescent="0.2">
      <c r="A10" s="67" t="s">
        <v>21</v>
      </c>
      <c r="B10" s="47" t="s">
        <v>20</v>
      </c>
      <c r="C10" s="47" t="s">
        <v>31</v>
      </c>
      <c r="D10" s="48">
        <v>1420403.29</v>
      </c>
      <c r="E10" s="55">
        <v>9</v>
      </c>
    </row>
    <row r="11" spans="1:5" s="11" customFormat="1" ht="24" customHeight="1" x14ac:dyDescent="0.2">
      <c r="A11" s="68"/>
      <c r="B11" s="49" t="s">
        <v>20</v>
      </c>
      <c r="C11" s="49" t="s">
        <v>32</v>
      </c>
      <c r="D11" s="50">
        <v>403985.62</v>
      </c>
      <c r="E11" s="51">
        <v>2</v>
      </c>
    </row>
    <row r="12" spans="1:5" s="11" customFormat="1" ht="24" customHeight="1" x14ac:dyDescent="0.2">
      <c r="A12" s="68"/>
      <c r="B12" s="49" t="s">
        <v>20</v>
      </c>
      <c r="C12" s="49" t="s">
        <v>33</v>
      </c>
      <c r="D12" s="50">
        <v>3064815.01</v>
      </c>
      <c r="E12" s="51">
        <v>19</v>
      </c>
    </row>
    <row r="13" spans="1:5" s="11" customFormat="1" ht="24" customHeight="1" x14ac:dyDescent="0.2">
      <c r="A13" s="69"/>
      <c r="B13" s="49" t="s">
        <v>20</v>
      </c>
      <c r="C13" s="49" t="s">
        <v>34</v>
      </c>
      <c r="D13" s="50">
        <v>8851442.2100000009</v>
      </c>
      <c r="E13" s="51">
        <v>46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13740646.130000001</v>
      </c>
      <c r="E14" s="35">
        <f>SUM(E10:E13)</f>
        <v>76</v>
      </c>
    </row>
    <row r="15" spans="1:5" s="11" customFormat="1" ht="21" customHeight="1" x14ac:dyDescent="0.2">
      <c r="A15" s="54" t="s">
        <v>28</v>
      </c>
      <c r="B15" s="49" t="s">
        <v>27</v>
      </c>
      <c r="C15" s="49" t="s">
        <v>36</v>
      </c>
      <c r="D15" s="50">
        <v>4000000</v>
      </c>
      <c r="E15" s="51">
        <v>0</v>
      </c>
    </row>
    <row r="16" spans="1:5" s="11" customFormat="1" ht="12.75" x14ac:dyDescent="0.2">
      <c r="A16" s="88" t="s">
        <v>29</v>
      </c>
      <c r="B16" s="89"/>
      <c r="C16" s="89"/>
      <c r="D16" s="56">
        <f>SUM(D15)</f>
        <v>4000000</v>
      </c>
      <c r="E16" s="57">
        <f>SUM(E15)</f>
        <v>0</v>
      </c>
    </row>
    <row r="17" spans="1:5" ht="12.75" x14ac:dyDescent="0.2">
      <c r="A17" s="58" t="s">
        <v>15</v>
      </c>
      <c r="B17" s="59"/>
      <c r="C17" s="59"/>
      <c r="D17" s="6">
        <f>D9+D14+D16</f>
        <v>633791607.42000008</v>
      </c>
      <c r="E17" s="12">
        <f>E9+E14+E16</f>
        <v>5966</v>
      </c>
    </row>
    <row r="18" spans="1:5" x14ac:dyDescent="0.2">
      <c r="A18" s="23" t="s">
        <v>41</v>
      </c>
      <c r="B18" s="7"/>
      <c r="C18" s="8"/>
      <c r="D18" s="14"/>
    </row>
    <row r="19" spans="1:5" x14ac:dyDescent="0.2">
      <c r="A19" s="23" t="s">
        <v>16</v>
      </c>
      <c r="B19" s="7"/>
      <c r="C19" s="8"/>
      <c r="D19" s="14"/>
      <c r="E19" s="1"/>
    </row>
  </sheetData>
  <mergeCells count="8">
    <mergeCell ref="A17:C17"/>
    <mergeCell ref="A9:C9"/>
    <mergeCell ref="A1:E1"/>
    <mergeCell ref="A2:E2"/>
    <mergeCell ref="A4:A8"/>
    <mergeCell ref="A10:A13"/>
    <mergeCell ref="A14:C14"/>
    <mergeCell ref="A16:C16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fitToPage="1"/>
  </sheetPr>
  <dimension ref="A1:E19"/>
  <sheetViews>
    <sheetView showGridLines="0" tabSelected="1" workbookViewId="0">
      <selection activeCell="F19" sqref="F19"/>
    </sheetView>
  </sheetViews>
  <sheetFormatPr defaultRowHeight="11.25" x14ac:dyDescent="0.2"/>
  <cols>
    <col min="1" max="1" width="15.140625" style="18" customWidth="1"/>
    <col min="2" max="2" width="16.85546875" style="19" customWidth="1"/>
    <col min="3" max="3" width="20.7109375" style="20" customWidth="1"/>
    <col min="4" max="4" width="14.7109375" style="22" customWidth="1"/>
    <col min="5" max="5" width="13.7109375" style="21" customWidth="1"/>
    <col min="6" max="16384" width="9.140625" style="2"/>
  </cols>
  <sheetData>
    <row r="1" spans="1:5" ht="15" customHeight="1" x14ac:dyDescent="0.2">
      <c r="A1" s="60" t="s">
        <v>40</v>
      </c>
      <c r="B1" s="60"/>
      <c r="C1" s="60"/>
      <c r="D1" s="60"/>
      <c r="E1" s="60"/>
    </row>
    <row r="2" spans="1:5" ht="15" x14ac:dyDescent="0.2">
      <c r="A2" s="60" t="s">
        <v>11</v>
      </c>
      <c r="B2" s="60"/>
      <c r="C2" s="60"/>
      <c r="D2" s="60"/>
      <c r="E2" s="60"/>
    </row>
    <row r="3" spans="1:5" ht="24" x14ac:dyDescent="0.2">
      <c r="A3" s="3" t="s">
        <v>0</v>
      </c>
      <c r="B3" s="4" t="s">
        <v>1</v>
      </c>
      <c r="C3" s="4" t="s">
        <v>2</v>
      </c>
      <c r="D3" s="13" t="s">
        <v>12</v>
      </c>
      <c r="E3" s="5" t="s">
        <v>13</v>
      </c>
    </row>
    <row r="4" spans="1:5" ht="21.75" customHeight="1" x14ac:dyDescent="0.2">
      <c r="A4" s="61" t="s">
        <v>18</v>
      </c>
      <c r="B4" s="15" t="s">
        <v>19</v>
      </c>
      <c r="C4" s="15" t="s">
        <v>30</v>
      </c>
      <c r="D4" s="16">
        <v>366681478.61000001</v>
      </c>
      <c r="E4" s="17">
        <v>2955</v>
      </c>
    </row>
    <row r="5" spans="1:5" ht="35.25" customHeight="1" x14ac:dyDescent="0.2">
      <c r="A5" s="62"/>
      <c r="B5" s="15" t="s">
        <v>3</v>
      </c>
      <c r="C5" s="15" t="s">
        <v>31</v>
      </c>
      <c r="D5" s="16">
        <v>186445802.91</v>
      </c>
      <c r="E5" s="17">
        <v>1873</v>
      </c>
    </row>
    <row r="6" spans="1:5" ht="19.5" x14ac:dyDescent="0.2">
      <c r="A6" s="62"/>
      <c r="B6" s="15" t="s">
        <v>3</v>
      </c>
      <c r="C6" s="15" t="s">
        <v>32</v>
      </c>
      <c r="D6" s="16">
        <v>1049966.8</v>
      </c>
      <c r="E6" s="17">
        <v>12</v>
      </c>
    </row>
    <row r="7" spans="1:5" ht="19.5" x14ac:dyDescent="0.2">
      <c r="A7" s="62"/>
      <c r="B7" s="15" t="s">
        <v>3</v>
      </c>
      <c r="C7" s="15" t="s">
        <v>33</v>
      </c>
      <c r="D7" s="16">
        <v>62995549.689999998</v>
      </c>
      <c r="E7" s="17">
        <v>618</v>
      </c>
    </row>
    <row r="8" spans="1:5" ht="19.5" x14ac:dyDescent="0.2">
      <c r="A8" s="62"/>
      <c r="B8" s="15" t="s">
        <v>3</v>
      </c>
      <c r="C8" s="15" t="s">
        <v>34</v>
      </c>
      <c r="D8" s="16">
        <v>103106070.55</v>
      </c>
      <c r="E8" s="17">
        <v>1145</v>
      </c>
    </row>
    <row r="9" spans="1:5" s="11" customFormat="1" ht="12.75" x14ac:dyDescent="0.2">
      <c r="A9" s="74" t="s">
        <v>17</v>
      </c>
      <c r="B9" s="97"/>
      <c r="C9" s="98"/>
      <c r="D9" s="31">
        <f>SUM(D4:D8)</f>
        <v>720278868.55999994</v>
      </c>
      <c r="E9" s="30">
        <f>SUM(E4:E8)</f>
        <v>6603</v>
      </c>
    </row>
    <row r="10" spans="1:5" s="11" customFormat="1" ht="24" customHeight="1" x14ac:dyDescent="0.2">
      <c r="A10" s="67" t="s">
        <v>21</v>
      </c>
      <c r="B10" s="47" t="s">
        <v>20</v>
      </c>
      <c r="C10" s="47" t="s">
        <v>31</v>
      </c>
      <c r="D10" s="48">
        <v>486309.02</v>
      </c>
      <c r="E10" s="55">
        <v>3</v>
      </c>
    </row>
    <row r="11" spans="1:5" s="11" customFormat="1" ht="24" customHeight="1" x14ac:dyDescent="0.2">
      <c r="A11" s="68"/>
      <c r="B11" s="49" t="s">
        <v>20</v>
      </c>
      <c r="C11" s="49" t="s">
        <v>32</v>
      </c>
      <c r="D11" s="50">
        <v>1369399.4</v>
      </c>
      <c r="E11" s="51">
        <v>4</v>
      </c>
    </row>
    <row r="12" spans="1:5" s="11" customFormat="1" ht="24" customHeight="1" x14ac:dyDescent="0.2">
      <c r="A12" s="68"/>
      <c r="B12" s="49" t="s">
        <v>20</v>
      </c>
      <c r="C12" s="49" t="s">
        <v>33</v>
      </c>
      <c r="D12" s="50">
        <v>689000</v>
      </c>
      <c r="E12" s="51">
        <v>4</v>
      </c>
    </row>
    <row r="13" spans="1:5" s="11" customFormat="1" ht="24" customHeight="1" x14ac:dyDescent="0.2">
      <c r="A13" s="69"/>
      <c r="B13" s="49" t="s">
        <v>20</v>
      </c>
      <c r="C13" s="49" t="s">
        <v>34</v>
      </c>
      <c r="D13" s="50">
        <v>7598801.5</v>
      </c>
      <c r="E13" s="51">
        <v>39</v>
      </c>
    </row>
    <row r="14" spans="1:5" s="11" customFormat="1" ht="12.75" x14ac:dyDescent="0.2">
      <c r="A14" s="65" t="s">
        <v>22</v>
      </c>
      <c r="B14" s="66"/>
      <c r="C14" s="66"/>
      <c r="D14" s="34">
        <f>SUM(D10:D13)</f>
        <v>10143509.92</v>
      </c>
      <c r="E14" s="35">
        <f>SUM(E10:E13)</f>
        <v>50</v>
      </c>
    </row>
    <row r="15" spans="1:5" s="11" customFormat="1" ht="21" customHeight="1" x14ac:dyDescent="0.2">
      <c r="A15" s="54" t="s">
        <v>28</v>
      </c>
      <c r="B15" s="49" t="s">
        <v>27</v>
      </c>
      <c r="C15" s="49" t="s">
        <v>36</v>
      </c>
      <c r="D15" s="50">
        <v>37101509.530000001</v>
      </c>
      <c r="E15" s="51">
        <v>0</v>
      </c>
    </row>
    <row r="16" spans="1:5" s="11" customFormat="1" ht="12.75" x14ac:dyDescent="0.2">
      <c r="A16" s="88" t="s">
        <v>29</v>
      </c>
      <c r="B16" s="89"/>
      <c r="C16" s="89"/>
      <c r="D16" s="56">
        <f>SUM(D15)</f>
        <v>37101509.530000001</v>
      </c>
      <c r="E16" s="57">
        <f>SUM(E15)</f>
        <v>0</v>
      </c>
    </row>
    <row r="17" spans="1:5" ht="12.75" x14ac:dyDescent="0.2">
      <c r="A17" s="58" t="s">
        <v>15</v>
      </c>
      <c r="B17" s="59"/>
      <c r="C17" s="59"/>
      <c r="D17" s="6">
        <f>D9+D14+D16</f>
        <v>767523888.00999987</v>
      </c>
      <c r="E17" s="12">
        <f>E9+E14+E16</f>
        <v>6653</v>
      </c>
    </row>
    <row r="18" spans="1:5" x14ac:dyDescent="0.2">
      <c r="A18" s="23" t="s">
        <v>41</v>
      </c>
      <c r="B18" s="7"/>
      <c r="C18" s="8"/>
      <c r="D18" s="14"/>
      <c r="E18" s="1"/>
    </row>
    <row r="19" spans="1:5" x14ac:dyDescent="0.2">
      <c r="A19" s="23" t="s">
        <v>16</v>
      </c>
      <c r="B19" s="7"/>
      <c r="C19" s="8"/>
      <c r="D19" s="14"/>
      <c r="E19" s="1"/>
    </row>
  </sheetData>
  <mergeCells count="8">
    <mergeCell ref="A17:C17"/>
    <mergeCell ref="A9:C9"/>
    <mergeCell ref="A1:E1"/>
    <mergeCell ref="A2:E2"/>
    <mergeCell ref="A4:A8"/>
    <mergeCell ref="A10:A13"/>
    <mergeCell ref="A14:C14"/>
    <mergeCell ref="A16:C16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&amp;C&amp;8&amp;A&amp;R&amp;8Tabela 154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Alagoas</vt:lpstr>
      <vt:lpstr>Bahia</vt:lpstr>
      <vt:lpstr>Ceará</vt:lpstr>
      <vt:lpstr>Maranhão</vt:lpstr>
      <vt:lpstr>Paraíba</vt:lpstr>
      <vt:lpstr>Pernambuco</vt:lpstr>
      <vt:lpstr>Piauí</vt:lpstr>
      <vt:lpstr>Rio Grande do Norte</vt:lpstr>
      <vt:lpstr>Sergipe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2018-01-15T18:30:57Z</cp:lastPrinted>
  <dcterms:created xsi:type="dcterms:W3CDTF">2005-01-19T13:30:20Z</dcterms:created>
  <dcterms:modified xsi:type="dcterms:W3CDTF">2023-02-16T14:15:38Z</dcterms:modified>
</cp:coreProperties>
</file>