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9810" windowHeight="3345" tabRatio="926" activeTab="8"/>
  </bookViews>
  <sheets>
    <sheet name="Alagoas" sheetId="9" r:id="rId1"/>
    <sheet name="Bahia" sheetId="6" r:id="rId2"/>
    <sheet name="Ceará" sheetId="5" r:id="rId3"/>
    <sheet name="Maranhão" sheetId="24" r:id="rId4"/>
    <sheet name="Paraíba" sheetId="19" r:id="rId5"/>
    <sheet name="Pernambuco" sheetId="17" r:id="rId6"/>
    <sheet name="Piauí" sheetId="16" r:id="rId7"/>
    <sheet name="Rio Grande do Norte" sheetId="14" r:id="rId8"/>
    <sheet name="Sergipe" sheetId="27" r:id="rId9"/>
  </sheets>
  <definedNames>
    <definedName name="_xlnm._FilterDatabase" localSheetId="0" hidden="1">Alagoas!$A$3:$F$3</definedName>
    <definedName name="_xlnm._FilterDatabase" localSheetId="1" hidden="1">Bahia!$A$3:$F$3</definedName>
    <definedName name="_xlnm._FilterDatabase" localSheetId="2" hidden="1">Ceará!$A$3:$F$3</definedName>
    <definedName name="_xlnm._FilterDatabase" localSheetId="3" hidden="1">Maranhão!$A$3:$F$3</definedName>
    <definedName name="_xlnm._FilterDatabase" localSheetId="4" hidden="1">Paraíba!$A$3:$F$3</definedName>
    <definedName name="_xlnm._FilterDatabase" localSheetId="5" hidden="1">Pernambuco!$A$3:$F$3</definedName>
    <definedName name="_xlnm._FilterDatabase" localSheetId="6" hidden="1">Piauí!$A$3:$F$3</definedName>
    <definedName name="_xlnm._FilterDatabase" localSheetId="7" hidden="1">'Rio Grande do Norte'!$A$3:$F$3</definedName>
    <definedName name="_xlnm._FilterDatabase" localSheetId="8" hidden="1">Sergipe!$A$3:$F$3</definedName>
  </definedNames>
  <calcPr calcId="145621"/>
</workbook>
</file>

<file path=xl/calcChain.xml><?xml version="1.0" encoding="utf-8"?>
<calcChain xmlns="http://schemas.openxmlformats.org/spreadsheetml/2006/main">
  <c r="F17" i="27" l="1"/>
  <c r="D17" i="27"/>
  <c r="F16" i="27"/>
  <c r="E16" i="27"/>
  <c r="E17" i="27" s="1"/>
  <c r="D16" i="27"/>
  <c r="D19" i="16"/>
  <c r="E18" i="16"/>
  <c r="E19" i="16" s="1"/>
  <c r="F18" i="16"/>
  <c r="F19" i="16" s="1"/>
  <c r="D18" i="16"/>
  <c r="E17" i="19"/>
  <c r="F17" i="19"/>
  <c r="D17" i="19"/>
  <c r="F19" i="5"/>
  <c r="E19" i="5"/>
  <c r="D19" i="5"/>
  <c r="D18" i="5"/>
  <c r="E18" i="5"/>
  <c r="F18" i="5"/>
  <c r="E22" i="6"/>
  <c r="F22" i="6"/>
  <c r="D22" i="6"/>
  <c r="D23" i="6" s="1"/>
  <c r="E20" i="6"/>
  <c r="F20" i="6"/>
  <c r="D20" i="6"/>
  <c r="F23" i="6" l="1"/>
  <c r="E23" i="6"/>
  <c r="E18" i="6"/>
  <c r="F18" i="6"/>
  <c r="D18" i="6"/>
  <c r="E17" i="9" l="1"/>
  <c r="F17" i="9"/>
  <c r="D17" i="9"/>
  <c r="D9" i="9"/>
  <c r="F16" i="17" l="1"/>
  <c r="E16" i="17"/>
  <c r="D16" i="17"/>
  <c r="F9" i="17"/>
  <c r="E9" i="17"/>
  <c r="D9" i="17"/>
  <c r="E14" i="27" l="1"/>
  <c r="F14" i="27"/>
  <c r="D14" i="27"/>
  <c r="D14" i="14"/>
  <c r="E16" i="14"/>
  <c r="F16" i="14"/>
  <c r="D16" i="14"/>
  <c r="F14" i="14"/>
  <c r="E14" i="14"/>
  <c r="E14" i="16"/>
  <c r="D14" i="16"/>
  <c r="F14" i="16"/>
  <c r="E14" i="17"/>
  <c r="F14" i="17"/>
  <c r="D14" i="17"/>
  <c r="D17" i="17" s="1"/>
  <c r="E14" i="19"/>
  <c r="F14" i="19"/>
  <c r="D14" i="19"/>
  <c r="D10" i="24"/>
  <c r="E15" i="24"/>
  <c r="F15" i="24"/>
  <c r="D15" i="24"/>
  <c r="E14" i="5" l="1"/>
  <c r="F14" i="5"/>
  <c r="D14" i="5"/>
  <c r="D14" i="6"/>
  <c r="D9" i="6"/>
  <c r="E14" i="6" l="1"/>
  <c r="F14" i="6"/>
  <c r="E14" i="9"/>
  <c r="F14" i="9"/>
  <c r="D14" i="9"/>
  <c r="E9" i="27" l="1"/>
  <c r="F9" i="27"/>
  <c r="D9" i="27"/>
  <c r="E9" i="16"/>
  <c r="F9" i="16"/>
  <c r="D9" i="16"/>
  <c r="E17" i="17"/>
  <c r="F17" i="17"/>
  <c r="D9" i="19"/>
  <c r="D18" i="19" s="1"/>
  <c r="E10" i="24"/>
  <c r="F10" i="24"/>
  <c r="E9" i="5"/>
  <c r="F9" i="5"/>
  <c r="D9" i="5"/>
  <c r="D18" i="9"/>
  <c r="E9" i="9"/>
  <c r="E18" i="9" s="1"/>
  <c r="F9" i="9"/>
  <c r="F18" i="9" s="1"/>
  <c r="E18" i="24" l="1"/>
  <c r="E17" i="24"/>
  <c r="F17" i="24"/>
  <c r="F18" i="24" s="1"/>
  <c r="D17" i="24"/>
  <c r="D18" i="24" s="1"/>
  <c r="F9" i="14" l="1"/>
  <c r="F17" i="14" s="1"/>
  <c r="E9" i="14"/>
  <c r="E17" i="14" s="1"/>
  <c r="D9" i="14"/>
  <c r="D17" i="14" s="1"/>
  <c r="F9" i="19"/>
  <c r="F18" i="19" s="1"/>
  <c r="E9" i="19"/>
  <c r="E18" i="19" s="1"/>
  <c r="F9" i="6"/>
  <c r="E9" i="6"/>
</calcChain>
</file>

<file path=xl/sharedStrings.xml><?xml version="1.0" encoding="utf-8"?>
<sst xmlns="http://schemas.openxmlformats.org/spreadsheetml/2006/main" count="359" uniqueCount="45">
  <si>
    <t>Área</t>
  </si>
  <si>
    <t>Programa</t>
  </si>
  <si>
    <t>Modalidade</t>
  </si>
  <si>
    <t>Carta de Crédito - Individual</t>
  </si>
  <si>
    <t>Alagoas</t>
  </si>
  <si>
    <t>Bahia</t>
  </si>
  <si>
    <t>Ceará</t>
  </si>
  <si>
    <t>Maranhão</t>
  </si>
  <si>
    <t>Paraíba</t>
  </si>
  <si>
    <t>Pernambuco</t>
  </si>
  <si>
    <t>Piauí</t>
  </si>
  <si>
    <t>Sergipe</t>
  </si>
  <si>
    <t>Quantidade de Operações</t>
  </si>
  <si>
    <t>Valor do Empréstimo (R$)</t>
  </si>
  <si>
    <t>Número de Unidades</t>
  </si>
  <si>
    <t>Rio Grande do Norte</t>
  </si>
  <si>
    <t xml:space="preserve">TOTAL GERAL </t>
  </si>
  <si>
    <t>Elaboração: Banco de Dados - CBIC.</t>
  </si>
  <si>
    <t>Total Habitação</t>
  </si>
  <si>
    <t>HABITAÇÃO POPULAR</t>
  </si>
  <si>
    <t>Apoio à Produção</t>
  </si>
  <si>
    <t>Pró-Cotista</t>
  </si>
  <si>
    <t>INFRA-ESTRUTURA URBANA</t>
  </si>
  <si>
    <t>Total Infra-Estrutura Urbana</t>
  </si>
  <si>
    <t>Total Operações Especiais - Habitação</t>
  </si>
  <si>
    <t>OPER. ESPECIAIS - HABITAÇÃO</t>
  </si>
  <si>
    <t>OPER. DIVERSAS</t>
  </si>
  <si>
    <t>Total Operações Diversas</t>
  </si>
  <si>
    <t>HAB / PRODUCAO UNID HAB E/OU LOTE URBAN  </t>
  </si>
  <si>
    <t>HABITAÇÃO </t>
  </si>
  <si>
    <t>Aquisição de terreno e construção </t>
  </si>
  <si>
    <t>Construção </t>
  </si>
  <si>
    <t>Imóvel novo </t>
  </si>
  <si>
    <t>Imóvel usado </t>
  </si>
  <si>
    <t>Op. Especiais - Faixa Estendida</t>
  </si>
  <si>
    <t>TRANSPORTES  </t>
  </si>
  <si>
    <t>Fonte: Caixa Econômica Federal. Posição da Base: 11/01/2019.</t>
  </si>
  <si>
    <t>CONTRATAÇÕES COM RECURSOS DO FGTS - 2018</t>
  </si>
  <si>
    <t>SANEAMENTO BÁSICO</t>
  </si>
  <si>
    <t>Total Saneamento Básico</t>
  </si>
  <si>
    <t>Saneamento para Todos - Setor Público</t>
  </si>
  <si>
    <t>SISTEMA DE TRATAMENTO DE ESGOTO  </t>
  </si>
  <si>
    <t>Pró-Transporte - Setor Público</t>
  </si>
  <si>
    <t>Op. Especiais - Apoio à Produção</t>
  </si>
  <si>
    <t>PRODUCAO DE UNIDADES HABITACIONAIS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</si>
</sst>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color indexed="4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Continuous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8" fontId="5" fillId="2" borderId="2" xfId="0" applyNumberFormat="1" applyFont="1" applyFill="1" applyBorder="1" applyAlignment="1">
      <alignment horizontal="centerContinuous" vertical="center" wrapText="1"/>
    </xf>
    <xf numFmtId="38" fontId="2" fillId="0" borderId="0" xfId="0" applyNumberFormat="1" applyFont="1" applyAlignment="1">
      <alignment horizontal="center" vertical="center"/>
    </xf>
    <xf numFmtId="0" fontId="11" fillId="0" borderId="4" xfId="0" applyFont="1" applyFill="1" applyBorder="1" applyAlignment="1">
      <alignment horizontal="centerContinuous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3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4" borderId="13" xfId="0" applyNumberFormat="1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 wrapText="1"/>
    </xf>
    <xf numFmtId="3" fontId="9" fillId="7" borderId="14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Continuous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Continuous" vertical="center" wrapText="1"/>
    </xf>
    <xf numFmtId="3" fontId="9" fillId="8" borderId="2" xfId="0" applyNumberFormat="1" applyFont="1" applyFill="1" applyBorder="1" applyAlignment="1">
      <alignment horizontal="center" vertical="center" wrapText="1"/>
    </xf>
    <xf numFmtId="3" fontId="9" fillId="8" borderId="3" xfId="0" applyNumberFormat="1" applyFont="1" applyFill="1" applyBorder="1" applyAlignment="1">
      <alignment horizontal="center" vertical="center" wrapText="1"/>
    </xf>
    <xf numFmtId="3" fontId="9" fillId="9" borderId="2" xfId="0" applyNumberFormat="1" applyFont="1" applyFill="1" applyBorder="1" applyAlignment="1">
      <alignment horizontal="center" vertical="center" wrapText="1"/>
    </xf>
    <xf numFmtId="3" fontId="9" fillId="9" borderId="3" xfId="0" applyNumberFormat="1" applyFont="1" applyFill="1" applyBorder="1" applyAlignment="1">
      <alignment horizontal="center" vertical="center" wrapText="1"/>
    </xf>
    <xf numFmtId="3" fontId="9" fillId="3" borderId="23" xfId="0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horizontal="center" vertical="center" wrapText="1"/>
    </xf>
    <xf numFmtId="3" fontId="9" fillId="9" borderId="16" xfId="0" applyNumberFormat="1" applyFont="1" applyFill="1" applyBorder="1" applyAlignment="1">
      <alignment horizontal="center" vertical="center" wrapText="1"/>
    </xf>
    <xf numFmtId="3" fontId="1" fillId="6" borderId="16" xfId="0" applyNumberFormat="1" applyFont="1" applyFill="1" applyBorder="1" applyAlignment="1">
      <alignment horizontal="center" vertical="center" wrapText="1"/>
    </xf>
    <xf numFmtId="3" fontId="1" fillId="6" borderId="3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9" fillId="10" borderId="2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9" fillId="10" borderId="3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Continuous" vertical="center" wrapText="1"/>
    </xf>
    <xf numFmtId="3" fontId="2" fillId="6" borderId="2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center" vertical="center" wrapText="1"/>
    </xf>
    <xf numFmtId="3" fontId="9" fillId="3" borderId="2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3" fontId="9" fillId="11" borderId="1" xfId="0" applyNumberFormat="1" applyFont="1" applyFill="1" applyBorder="1" applyAlignment="1">
      <alignment horizontal="center" vertical="center" wrapText="1"/>
    </xf>
    <xf numFmtId="3" fontId="9" fillId="11" borderId="3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3" fontId="9" fillId="4" borderId="16" xfId="0" applyNumberFormat="1" applyFont="1" applyFill="1" applyBorder="1" applyAlignment="1">
      <alignment horizontal="center" vertical="center" wrapText="1"/>
    </xf>
    <xf numFmtId="3" fontId="9" fillId="4" borderId="3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Continuous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F20"/>
  <sheetViews>
    <sheetView showGridLines="0" workbookViewId="0">
      <selection activeCell="A23" sqref="A23"/>
    </sheetView>
  </sheetViews>
  <sheetFormatPr defaultRowHeight="11.25" x14ac:dyDescent="0.2"/>
  <cols>
    <col min="1" max="1" width="16.14062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x14ac:dyDescent="0.2">
      <c r="A1" s="82" t="s">
        <v>37</v>
      </c>
      <c r="B1" s="82"/>
      <c r="C1" s="82"/>
      <c r="D1" s="82"/>
      <c r="E1" s="82"/>
      <c r="F1" s="82"/>
    </row>
    <row r="2" spans="1:6" ht="15" x14ac:dyDescent="0.2">
      <c r="A2" s="82" t="s">
        <v>4</v>
      </c>
      <c r="B2" s="82"/>
      <c r="C2" s="82"/>
      <c r="D2" s="82"/>
      <c r="E2" s="82"/>
      <c r="F2" s="82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19.5" customHeight="1" x14ac:dyDescent="0.2">
      <c r="A4" s="83" t="s">
        <v>19</v>
      </c>
      <c r="B4" s="15" t="s">
        <v>20</v>
      </c>
      <c r="C4" s="15" t="s">
        <v>29</v>
      </c>
      <c r="D4" s="16">
        <v>88</v>
      </c>
      <c r="E4" s="16">
        <v>376183114.04000002</v>
      </c>
      <c r="F4" s="17">
        <v>3188</v>
      </c>
    </row>
    <row r="5" spans="1:6" ht="19.5" x14ac:dyDescent="0.2">
      <c r="A5" s="84"/>
      <c r="B5" s="15" t="s">
        <v>3</v>
      </c>
      <c r="C5" s="15" t="s">
        <v>30</v>
      </c>
      <c r="D5" s="16">
        <v>60</v>
      </c>
      <c r="E5" s="16">
        <v>5511903.7800000003</v>
      </c>
      <c r="F5" s="17">
        <v>60</v>
      </c>
    </row>
    <row r="6" spans="1:6" ht="19.5" x14ac:dyDescent="0.2">
      <c r="A6" s="84"/>
      <c r="B6" s="15" t="s">
        <v>3</v>
      </c>
      <c r="C6" s="15" t="s">
        <v>31</v>
      </c>
      <c r="D6" s="16">
        <v>1</v>
      </c>
      <c r="E6" s="16">
        <v>112000</v>
      </c>
      <c r="F6" s="17">
        <v>1</v>
      </c>
    </row>
    <row r="7" spans="1:6" ht="19.5" x14ac:dyDescent="0.2">
      <c r="A7" s="84"/>
      <c r="B7" s="15" t="s">
        <v>3</v>
      </c>
      <c r="C7" s="15" t="s">
        <v>32</v>
      </c>
      <c r="D7" s="16">
        <v>1726</v>
      </c>
      <c r="E7" s="16">
        <v>145782972.08000001</v>
      </c>
      <c r="F7" s="17">
        <v>1726</v>
      </c>
    </row>
    <row r="8" spans="1:6" ht="19.5" x14ac:dyDescent="0.2">
      <c r="A8" s="84"/>
      <c r="B8" s="15" t="s">
        <v>3</v>
      </c>
      <c r="C8" s="15" t="s">
        <v>33</v>
      </c>
      <c r="D8" s="16">
        <v>307</v>
      </c>
      <c r="E8" s="16">
        <v>23043262.25</v>
      </c>
      <c r="F8" s="17">
        <v>307</v>
      </c>
    </row>
    <row r="9" spans="1:6" ht="12" x14ac:dyDescent="0.2">
      <c r="A9" s="85" t="s">
        <v>18</v>
      </c>
      <c r="B9" s="85"/>
      <c r="C9" s="86"/>
      <c r="D9" s="38">
        <f>SUM(D4:D8)</f>
        <v>2182</v>
      </c>
      <c r="E9" s="38">
        <f>SUM(E4:E8)</f>
        <v>550633252.14999998</v>
      </c>
      <c r="F9" s="39">
        <f>SUM(F4:F8)</f>
        <v>5282</v>
      </c>
    </row>
    <row r="10" spans="1:6" ht="19.5" x14ac:dyDescent="0.2">
      <c r="A10" s="89" t="s">
        <v>26</v>
      </c>
      <c r="B10" s="15" t="s">
        <v>21</v>
      </c>
      <c r="C10" s="15" t="s">
        <v>30</v>
      </c>
      <c r="D10" s="49">
        <v>12</v>
      </c>
      <c r="E10" s="49">
        <v>1923811.67</v>
      </c>
      <c r="F10" s="50">
        <v>12</v>
      </c>
    </row>
    <row r="11" spans="1:6" x14ac:dyDescent="0.2">
      <c r="A11" s="90"/>
      <c r="B11" s="15" t="s">
        <v>21</v>
      </c>
      <c r="C11" s="15" t="s">
        <v>31</v>
      </c>
      <c r="D11" s="49">
        <v>4</v>
      </c>
      <c r="E11" s="49">
        <v>947356.21</v>
      </c>
      <c r="F11" s="50">
        <v>4</v>
      </c>
    </row>
    <row r="12" spans="1:6" x14ac:dyDescent="0.2">
      <c r="A12" s="90"/>
      <c r="B12" s="15" t="s">
        <v>21</v>
      </c>
      <c r="C12" s="15" t="s">
        <v>32</v>
      </c>
      <c r="D12" s="49">
        <v>61</v>
      </c>
      <c r="E12" s="49">
        <v>9716975.2799999993</v>
      </c>
      <c r="F12" s="50">
        <v>61</v>
      </c>
    </row>
    <row r="13" spans="1:6" x14ac:dyDescent="0.2">
      <c r="A13" s="91"/>
      <c r="B13" s="15" t="s">
        <v>21</v>
      </c>
      <c r="C13" s="15" t="s">
        <v>33</v>
      </c>
      <c r="D13" s="52">
        <v>44</v>
      </c>
      <c r="E13" s="52">
        <v>5959386.3200000003</v>
      </c>
      <c r="F13" s="53">
        <v>44</v>
      </c>
    </row>
    <row r="14" spans="1:6" ht="12" x14ac:dyDescent="0.2">
      <c r="A14" s="92" t="s">
        <v>27</v>
      </c>
      <c r="B14" s="93"/>
      <c r="C14" s="93"/>
      <c r="D14" s="51">
        <f>SUM(D10:D13)</f>
        <v>121</v>
      </c>
      <c r="E14" s="51">
        <f t="shared" ref="E14:F14" si="0">SUM(E10:E13)</f>
        <v>18547529.48</v>
      </c>
      <c r="F14" s="55">
        <f t="shared" si="0"/>
        <v>121</v>
      </c>
    </row>
    <row r="15" spans="1:6" ht="22.5" customHeight="1" x14ac:dyDescent="0.2">
      <c r="A15" s="83" t="s">
        <v>25</v>
      </c>
      <c r="B15" s="37" t="s">
        <v>34</v>
      </c>
      <c r="C15" s="37" t="s">
        <v>30</v>
      </c>
      <c r="D15" s="54">
        <v>1</v>
      </c>
      <c r="E15" s="54">
        <v>148799.99</v>
      </c>
      <c r="F15" s="36">
        <v>1</v>
      </c>
    </row>
    <row r="16" spans="1:6" ht="22.5" customHeight="1" x14ac:dyDescent="0.2">
      <c r="A16" s="94"/>
      <c r="B16" s="37" t="s">
        <v>34</v>
      </c>
      <c r="C16" s="37" t="s">
        <v>32</v>
      </c>
      <c r="D16" s="64">
        <v>15</v>
      </c>
      <c r="E16" s="54">
        <v>1964255.83</v>
      </c>
      <c r="F16" s="65">
        <v>15</v>
      </c>
    </row>
    <row r="17" spans="1:6" ht="12" x14ac:dyDescent="0.2">
      <c r="A17" s="87" t="s">
        <v>24</v>
      </c>
      <c r="B17" s="87"/>
      <c r="C17" s="88"/>
      <c r="D17" s="40">
        <f>SUM(D15:D16)</f>
        <v>16</v>
      </c>
      <c r="E17" s="40">
        <f t="shared" ref="E17:F17" si="1">SUM(E15:E16)</f>
        <v>2113055.8200000003</v>
      </c>
      <c r="F17" s="41">
        <f t="shared" si="1"/>
        <v>16</v>
      </c>
    </row>
    <row r="18" spans="1:6" ht="12.75" x14ac:dyDescent="0.2">
      <c r="A18" s="80" t="s">
        <v>16</v>
      </c>
      <c r="B18" s="81"/>
      <c r="C18" s="81"/>
      <c r="D18" s="6">
        <f>D9+D17+D14</f>
        <v>2319</v>
      </c>
      <c r="E18" s="6">
        <f t="shared" ref="E18:F18" si="2">E9+E17+E14</f>
        <v>571293837.45000005</v>
      </c>
      <c r="F18" s="12">
        <f t="shared" si="2"/>
        <v>5419</v>
      </c>
    </row>
    <row r="19" spans="1:6" x14ac:dyDescent="0.2">
      <c r="A19" s="23" t="s">
        <v>36</v>
      </c>
      <c r="B19" s="7"/>
      <c r="C19" s="8"/>
      <c r="D19" s="1"/>
      <c r="E19" s="14"/>
      <c r="F19" s="1"/>
    </row>
    <row r="20" spans="1:6" x14ac:dyDescent="0.2">
      <c r="A20" s="23" t="s">
        <v>17</v>
      </c>
      <c r="B20" s="7"/>
      <c r="C20" s="8"/>
      <c r="D20" s="1"/>
      <c r="E20" s="14"/>
      <c r="F20" s="1"/>
    </row>
  </sheetData>
  <mergeCells count="9">
    <mergeCell ref="A18:C18"/>
    <mergeCell ref="A1:F1"/>
    <mergeCell ref="A2:F2"/>
    <mergeCell ref="A4:A8"/>
    <mergeCell ref="A9:C9"/>
    <mergeCell ref="A17:C17"/>
    <mergeCell ref="A10:A13"/>
    <mergeCell ref="A14:C14"/>
    <mergeCell ref="A15:A16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F25"/>
  <sheetViews>
    <sheetView showGridLines="0" workbookViewId="0">
      <selection activeCell="A28" sqref="A28"/>
    </sheetView>
  </sheetViews>
  <sheetFormatPr defaultRowHeight="11.25" x14ac:dyDescent="0.2"/>
  <cols>
    <col min="1" max="1" width="15.570312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82" t="s">
        <v>37</v>
      </c>
      <c r="B1" s="82"/>
      <c r="C1" s="82"/>
      <c r="D1" s="82"/>
      <c r="E1" s="82"/>
      <c r="F1" s="82"/>
    </row>
    <row r="2" spans="1:6" ht="15" x14ac:dyDescent="0.2">
      <c r="A2" s="82" t="s">
        <v>5</v>
      </c>
      <c r="B2" s="82"/>
      <c r="C2" s="82"/>
      <c r="D2" s="82"/>
      <c r="E2" s="82"/>
      <c r="F2" s="82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x14ac:dyDescent="0.2">
      <c r="A4" s="97" t="s">
        <v>19</v>
      </c>
      <c r="B4" s="15" t="s">
        <v>20</v>
      </c>
      <c r="C4" s="15" t="s">
        <v>29</v>
      </c>
      <c r="D4" s="16">
        <v>394</v>
      </c>
      <c r="E4" s="16">
        <v>1325581320.3699999</v>
      </c>
      <c r="F4" s="17">
        <v>11386</v>
      </c>
    </row>
    <row r="5" spans="1:6" ht="19.5" x14ac:dyDescent="0.2">
      <c r="A5" s="98"/>
      <c r="B5" s="15" t="s">
        <v>3</v>
      </c>
      <c r="C5" s="15" t="s">
        <v>30</v>
      </c>
      <c r="D5" s="16">
        <v>194</v>
      </c>
      <c r="E5" s="16">
        <v>18311232.59</v>
      </c>
      <c r="F5" s="17">
        <v>194</v>
      </c>
    </row>
    <row r="6" spans="1:6" ht="19.5" x14ac:dyDescent="0.2">
      <c r="A6" s="98"/>
      <c r="B6" s="15" t="s">
        <v>3</v>
      </c>
      <c r="C6" s="15" t="s">
        <v>31</v>
      </c>
      <c r="D6" s="16">
        <v>11</v>
      </c>
      <c r="E6" s="16">
        <v>891839.25</v>
      </c>
      <c r="F6" s="17">
        <v>11</v>
      </c>
    </row>
    <row r="7" spans="1:6" ht="19.5" x14ac:dyDescent="0.2">
      <c r="A7" s="98"/>
      <c r="B7" s="15" t="s">
        <v>3</v>
      </c>
      <c r="C7" s="15" t="s">
        <v>32</v>
      </c>
      <c r="D7" s="16">
        <v>3753</v>
      </c>
      <c r="E7" s="16">
        <v>360322162.80000001</v>
      </c>
      <c r="F7" s="17">
        <v>3753</v>
      </c>
    </row>
    <row r="8" spans="1:6" ht="19.5" x14ac:dyDescent="0.2">
      <c r="A8" s="98"/>
      <c r="B8" s="15" t="s">
        <v>3</v>
      </c>
      <c r="C8" s="15" t="s">
        <v>33</v>
      </c>
      <c r="D8" s="16">
        <v>826</v>
      </c>
      <c r="E8" s="16">
        <v>70721849.650000006</v>
      </c>
      <c r="F8" s="17">
        <v>826</v>
      </c>
    </row>
    <row r="9" spans="1:6" s="11" customFormat="1" ht="12.75" x14ac:dyDescent="0.2">
      <c r="A9" s="95" t="s">
        <v>18</v>
      </c>
      <c r="B9" s="95"/>
      <c r="C9" s="96"/>
      <c r="D9" s="9">
        <f>SUM(D4:D8)</f>
        <v>5178</v>
      </c>
      <c r="E9" s="9">
        <f>SUM(E4:E8)</f>
        <v>1775828404.6599998</v>
      </c>
      <c r="F9" s="10">
        <f>SUM(F4:F8)</f>
        <v>16170</v>
      </c>
    </row>
    <row r="10" spans="1:6" s="11" customFormat="1" ht="19.5" x14ac:dyDescent="0.2">
      <c r="A10" s="89" t="s">
        <v>26</v>
      </c>
      <c r="B10" s="15" t="s">
        <v>21</v>
      </c>
      <c r="C10" s="15" t="s">
        <v>30</v>
      </c>
      <c r="D10" s="49">
        <v>31</v>
      </c>
      <c r="E10" s="49">
        <v>5088402.3</v>
      </c>
      <c r="F10" s="50">
        <v>31</v>
      </c>
    </row>
    <row r="11" spans="1:6" s="11" customFormat="1" ht="12.75" x14ac:dyDescent="0.2">
      <c r="A11" s="90"/>
      <c r="B11" s="15" t="s">
        <v>21</v>
      </c>
      <c r="C11" s="15" t="s">
        <v>31</v>
      </c>
      <c r="D11" s="49">
        <v>19</v>
      </c>
      <c r="E11" s="49">
        <v>3744238.45</v>
      </c>
      <c r="F11" s="50">
        <v>19</v>
      </c>
    </row>
    <row r="12" spans="1:6" s="11" customFormat="1" ht="12.75" x14ac:dyDescent="0.2">
      <c r="A12" s="90"/>
      <c r="B12" s="15" t="s">
        <v>21</v>
      </c>
      <c r="C12" s="15" t="s">
        <v>32</v>
      </c>
      <c r="D12" s="49">
        <v>334</v>
      </c>
      <c r="E12" s="49">
        <v>60401955.93</v>
      </c>
      <c r="F12" s="50">
        <v>334</v>
      </c>
    </row>
    <row r="13" spans="1:6" s="11" customFormat="1" ht="12.75" x14ac:dyDescent="0.2">
      <c r="A13" s="91"/>
      <c r="B13" s="15" t="s">
        <v>21</v>
      </c>
      <c r="C13" s="15" t="s">
        <v>33</v>
      </c>
      <c r="D13" s="52">
        <v>363</v>
      </c>
      <c r="E13" s="52">
        <v>57953160.009999998</v>
      </c>
      <c r="F13" s="53">
        <v>363</v>
      </c>
    </row>
    <row r="14" spans="1:6" s="11" customFormat="1" ht="12.75" x14ac:dyDescent="0.2">
      <c r="A14" s="92" t="s">
        <v>27</v>
      </c>
      <c r="B14" s="93"/>
      <c r="C14" s="93"/>
      <c r="D14" s="51">
        <f>SUM(D10:D13)</f>
        <v>747</v>
      </c>
      <c r="E14" s="51">
        <f t="shared" ref="E14:F14" si="0">SUM(E10:E13)</f>
        <v>127187756.69</v>
      </c>
      <c r="F14" s="55">
        <f t="shared" si="0"/>
        <v>747</v>
      </c>
    </row>
    <row r="15" spans="1:6" s="11" customFormat="1" ht="27" customHeight="1" x14ac:dyDescent="0.2">
      <c r="A15" s="101" t="s">
        <v>25</v>
      </c>
      <c r="B15" s="56" t="s">
        <v>34</v>
      </c>
      <c r="C15" s="47" t="s">
        <v>30</v>
      </c>
      <c r="D15" s="57">
        <v>2</v>
      </c>
      <c r="E15" s="57">
        <v>227039.35</v>
      </c>
      <c r="F15" s="58">
        <v>2</v>
      </c>
    </row>
    <row r="16" spans="1:6" s="11" customFormat="1" ht="27" customHeight="1" x14ac:dyDescent="0.2">
      <c r="A16" s="102"/>
      <c r="B16" s="56" t="s">
        <v>34</v>
      </c>
      <c r="C16" s="47" t="s">
        <v>31</v>
      </c>
      <c r="D16" s="57">
        <v>2</v>
      </c>
      <c r="E16" s="57">
        <v>148160.89000000001</v>
      </c>
      <c r="F16" s="67">
        <v>2</v>
      </c>
    </row>
    <row r="17" spans="1:6" s="11" customFormat="1" ht="27" customHeight="1" x14ac:dyDescent="0.2">
      <c r="A17" s="103"/>
      <c r="B17" s="56" t="s">
        <v>34</v>
      </c>
      <c r="C17" s="47" t="s">
        <v>32</v>
      </c>
      <c r="D17" s="57">
        <v>37</v>
      </c>
      <c r="E17" s="57">
        <v>4426448.42</v>
      </c>
      <c r="F17" s="66">
        <v>37</v>
      </c>
    </row>
    <row r="18" spans="1:6" s="27" customFormat="1" ht="16.5" customHeight="1" x14ac:dyDescent="0.2">
      <c r="A18" s="99" t="s">
        <v>24</v>
      </c>
      <c r="B18" s="100"/>
      <c r="C18" s="100"/>
      <c r="D18" s="25">
        <f>SUM(D15:D17)</f>
        <v>41</v>
      </c>
      <c r="E18" s="25">
        <f t="shared" ref="E18:F18" si="1">SUM(E15:E17)</f>
        <v>4801648.66</v>
      </c>
      <c r="F18" s="26">
        <f t="shared" si="1"/>
        <v>41</v>
      </c>
    </row>
    <row r="19" spans="1:6" s="27" customFormat="1" ht="39" customHeight="1" x14ac:dyDescent="0.2">
      <c r="A19" s="68" t="s">
        <v>38</v>
      </c>
      <c r="B19" s="56" t="s">
        <v>40</v>
      </c>
      <c r="C19" s="47" t="s">
        <v>41</v>
      </c>
      <c r="D19" s="57">
        <v>1</v>
      </c>
      <c r="E19" s="57">
        <v>12226396.16</v>
      </c>
      <c r="F19" s="67">
        <v>0</v>
      </c>
    </row>
    <row r="20" spans="1:6" s="27" customFormat="1" ht="16.5" customHeight="1" x14ac:dyDescent="0.2">
      <c r="A20" s="104" t="s">
        <v>39</v>
      </c>
      <c r="B20" s="104"/>
      <c r="C20" s="105"/>
      <c r="D20" s="69">
        <f>D19</f>
        <v>1</v>
      </c>
      <c r="E20" s="69">
        <f t="shared" ref="E20:F20" si="2">E19</f>
        <v>12226396.16</v>
      </c>
      <c r="F20" s="70">
        <f t="shared" si="2"/>
        <v>0</v>
      </c>
    </row>
    <row r="21" spans="1:6" s="27" customFormat="1" ht="31.5" customHeight="1" x14ac:dyDescent="0.2">
      <c r="A21" s="68" t="s">
        <v>22</v>
      </c>
      <c r="B21" s="56" t="s">
        <v>42</v>
      </c>
      <c r="C21" s="47" t="s">
        <v>35</v>
      </c>
      <c r="D21" s="57">
        <v>1</v>
      </c>
      <c r="E21" s="57">
        <v>5000000</v>
      </c>
      <c r="F21" s="67">
        <v>0</v>
      </c>
    </row>
    <row r="22" spans="1:6" s="27" customFormat="1" ht="16.5" customHeight="1" x14ac:dyDescent="0.2">
      <c r="A22" s="99" t="s">
        <v>23</v>
      </c>
      <c r="B22" s="100"/>
      <c r="C22" s="100"/>
      <c r="D22" s="25">
        <f>D21</f>
        <v>1</v>
      </c>
      <c r="E22" s="25">
        <f t="shared" ref="E22:F22" si="3">E21</f>
        <v>5000000</v>
      </c>
      <c r="F22" s="26">
        <f t="shared" si="3"/>
        <v>0</v>
      </c>
    </row>
    <row r="23" spans="1:6" ht="12.75" x14ac:dyDescent="0.2">
      <c r="A23" s="80" t="s">
        <v>16</v>
      </c>
      <c r="B23" s="81"/>
      <c r="C23" s="81"/>
      <c r="D23" s="6">
        <f>D9+D18+D14+D20+D22</f>
        <v>5968</v>
      </c>
      <c r="E23" s="6">
        <f t="shared" ref="E23:F23" si="4">E9+E18+E14+E20+E22</f>
        <v>1925044206.1700001</v>
      </c>
      <c r="F23" s="12">
        <f t="shared" si="4"/>
        <v>16958</v>
      </c>
    </row>
    <row r="24" spans="1:6" x14ac:dyDescent="0.2">
      <c r="A24" s="23" t="s">
        <v>36</v>
      </c>
      <c r="B24" s="7"/>
      <c r="C24" s="8"/>
      <c r="D24" s="1"/>
      <c r="E24" s="14"/>
      <c r="F24" s="1"/>
    </row>
    <row r="25" spans="1:6" x14ac:dyDescent="0.2">
      <c r="A25" s="23" t="s">
        <v>17</v>
      </c>
      <c r="B25" s="7"/>
      <c r="C25" s="8"/>
      <c r="D25" s="1"/>
      <c r="E25" s="14"/>
      <c r="F25" s="1"/>
    </row>
  </sheetData>
  <mergeCells count="11">
    <mergeCell ref="A23:C23"/>
    <mergeCell ref="A9:C9"/>
    <mergeCell ref="A1:F1"/>
    <mergeCell ref="A2:F2"/>
    <mergeCell ref="A4:A8"/>
    <mergeCell ref="A18:C18"/>
    <mergeCell ref="A10:A13"/>
    <mergeCell ref="A14:C14"/>
    <mergeCell ref="A15:A17"/>
    <mergeCell ref="A20:C20"/>
    <mergeCell ref="A22:C22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21"/>
  <sheetViews>
    <sheetView showGridLines="0" workbookViewId="0">
      <selection activeCell="A23" sqref="A23"/>
    </sheetView>
  </sheetViews>
  <sheetFormatPr defaultRowHeight="11.25" x14ac:dyDescent="0.2"/>
  <cols>
    <col min="1" max="1" width="17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82" t="s">
        <v>37</v>
      </c>
      <c r="B1" s="82"/>
      <c r="C1" s="82"/>
      <c r="D1" s="82"/>
      <c r="E1" s="82"/>
      <c r="F1" s="82"/>
    </row>
    <row r="2" spans="1:6" ht="15" x14ac:dyDescent="0.2">
      <c r="A2" s="82" t="s">
        <v>6</v>
      </c>
      <c r="B2" s="82"/>
      <c r="C2" s="82"/>
      <c r="D2" s="82"/>
      <c r="E2" s="82"/>
      <c r="F2" s="82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19.5" customHeight="1" x14ac:dyDescent="0.2">
      <c r="A4" s="83" t="s">
        <v>19</v>
      </c>
      <c r="B4" s="15" t="s">
        <v>20</v>
      </c>
      <c r="C4" s="15" t="s">
        <v>29</v>
      </c>
      <c r="D4" s="16">
        <v>127</v>
      </c>
      <c r="E4" s="16">
        <v>462747002.88</v>
      </c>
      <c r="F4" s="17">
        <v>3699</v>
      </c>
    </row>
    <row r="5" spans="1:6" ht="19.5" x14ac:dyDescent="0.2">
      <c r="A5" s="84"/>
      <c r="B5" s="15" t="s">
        <v>3</v>
      </c>
      <c r="C5" s="15" t="s">
        <v>30</v>
      </c>
      <c r="D5" s="16">
        <v>240</v>
      </c>
      <c r="E5" s="16">
        <v>20837443.41</v>
      </c>
      <c r="F5" s="17">
        <v>240</v>
      </c>
    </row>
    <row r="6" spans="1:6" ht="19.5" x14ac:dyDescent="0.2">
      <c r="A6" s="84"/>
      <c r="B6" s="15" t="s">
        <v>3</v>
      </c>
      <c r="C6" s="15" t="s">
        <v>31</v>
      </c>
      <c r="D6" s="16">
        <v>11</v>
      </c>
      <c r="E6" s="16">
        <v>842958.44</v>
      </c>
      <c r="F6" s="17">
        <v>11</v>
      </c>
    </row>
    <row r="7" spans="1:6" ht="19.5" x14ac:dyDescent="0.2">
      <c r="A7" s="84"/>
      <c r="B7" s="15" t="s">
        <v>3</v>
      </c>
      <c r="C7" s="15" t="s">
        <v>32</v>
      </c>
      <c r="D7" s="16">
        <v>6494</v>
      </c>
      <c r="E7" s="16">
        <v>649154618.40999997</v>
      </c>
      <c r="F7" s="17">
        <v>6494</v>
      </c>
    </row>
    <row r="8" spans="1:6" ht="19.5" x14ac:dyDescent="0.2">
      <c r="A8" s="84"/>
      <c r="B8" s="15" t="s">
        <v>3</v>
      </c>
      <c r="C8" s="15" t="s">
        <v>33</v>
      </c>
      <c r="D8" s="16">
        <v>239</v>
      </c>
      <c r="E8" s="16">
        <v>20182062.379999999</v>
      </c>
      <c r="F8" s="17">
        <v>239</v>
      </c>
    </row>
    <row r="9" spans="1:6" s="11" customFormat="1" ht="12.75" x14ac:dyDescent="0.2">
      <c r="A9" s="106" t="s">
        <v>18</v>
      </c>
      <c r="B9" s="107"/>
      <c r="C9" s="108"/>
      <c r="D9" s="59">
        <f>SUM(D4:D8)</f>
        <v>7111</v>
      </c>
      <c r="E9" s="59">
        <f>SUM(E4:E8)</f>
        <v>1153764085.52</v>
      </c>
      <c r="F9" s="60">
        <f>SUM(F4:F8)</f>
        <v>10683</v>
      </c>
    </row>
    <row r="10" spans="1:6" s="11" customFormat="1" ht="19.5" x14ac:dyDescent="0.2">
      <c r="A10" s="89" t="s">
        <v>26</v>
      </c>
      <c r="B10" s="15" t="s">
        <v>21</v>
      </c>
      <c r="C10" s="15" t="s">
        <v>30</v>
      </c>
      <c r="D10" s="49">
        <v>14</v>
      </c>
      <c r="E10" s="49">
        <v>2540502.87</v>
      </c>
      <c r="F10" s="50">
        <v>14</v>
      </c>
    </row>
    <row r="11" spans="1:6" s="11" customFormat="1" ht="12.75" x14ac:dyDescent="0.2">
      <c r="A11" s="90"/>
      <c r="B11" s="15" t="s">
        <v>21</v>
      </c>
      <c r="C11" s="15" t="s">
        <v>31</v>
      </c>
      <c r="D11" s="49">
        <v>15</v>
      </c>
      <c r="E11" s="49">
        <v>3208314.16</v>
      </c>
      <c r="F11" s="50">
        <v>15</v>
      </c>
    </row>
    <row r="12" spans="1:6" s="11" customFormat="1" ht="12.75" x14ac:dyDescent="0.2">
      <c r="A12" s="90"/>
      <c r="B12" s="15" t="s">
        <v>21</v>
      </c>
      <c r="C12" s="15" t="s">
        <v>32</v>
      </c>
      <c r="D12" s="49">
        <v>329</v>
      </c>
      <c r="E12" s="49">
        <v>64502872.57</v>
      </c>
      <c r="F12" s="50">
        <v>329</v>
      </c>
    </row>
    <row r="13" spans="1:6" s="11" customFormat="1" ht="12.75" x14ac:dyDescent="0.2">
      <c r="A13" s="91"/>
      <c r="B13" s="15" t="s">
        <v>21</v>
      </c>
      <c r="C13" s="15" t="s">
        <v>33</v>
      </c>
      <c r="D13" s="52">
        <v>97</v>
      </c>
      <c r="E13" s="52">
        <v>14607765.25</v>
      </c>
      <c r="F13" s="53">
        <v>97</v>
      </c>
    </row>
    <row r="14" spans="1:6" s="11" customFormat="1" ht="12.75" x14ac:dyDescent="0.2">
      <c r="A14" s="92" t="s">
        <v>27</v>
      </c>
      <c r="B14" s="93"/>
      <c r="C14" s="93"/>
      <c r="D14" s="51">
        <f>SUM(D10:D13)</f>
        <v>455</v>
      </c>
      <c r="E14" s="51">
        <f t="shared" ref="E14:F14" si="0">SUM(E10:E13)</f>
        <v>84859454.849999994</v>
      </c>
      <c r="F14" s="55">
        <f t="shared" si="0"/>
        <v>455</v>
      </c>
    </row>
    <row r="15" spans="1:6" s="11" customFormat="1" ht="22.5" customHeight="1" x14ac:dyDescent="0.2">
      <c r="A15" s="83" t="s">
        <v>25</v>
      </c>
      <c r="B15" s="71" t="s">
        <v>43</v>
      </c>
      <c r="C15" s="71" t="s">
        <v>44</v>
      </c>
      <c r="D15" s="72">
        <v>1</v>
      </c>
      <c r="E15" s="72">
        <v>11154621</v>
      </c>
      <c r="F15" s="73">
        <v>97</v>
      </c>
    </row>
    <row r="16" spans="1:6" s="11" customFormat="1" ht="19.5" x14ac:dyDescent="0.2">
      <c r="A16" s="84"/>
      <c r="B16" s="37" t="s">
        <v>34</v>
      </c>
      <c r="C16" s="37" t="s">
        <v>30</v>
      </c>
      <c r="D16" s="76">
        <v>2</v>
      </c>
      <c r="E16" s="76">
        <v>263639.28000000003</v>
      </c>
      <c r="F16" s="77">
        <v>2</v>
      </c>
    </row>
    <row r="17" spans="1:6" s="11" customFormat="1" ht="19.5" x14ac:dyDescent="0.2">
      <c r="A17" s="84"/>
      <c r="B17" s="37" t="s">
        <v>34</v>
      </c>
      <c r="C17" s="37" t="s">
        <v>32</v>
      </c>
      <c r="D17" s="76">
        <v>80</v>
      </c>
      <c r="E17" s="76">
        <v>10321180.289999999</v>
      </c>
      <c r="F17" s="77">
        <v>80</v>
      </c>
    </row>
    <row r="18" spans="1:6" s="11" customFormat="1" ht="12.75" customHeight="1" x14ac:dyDescent="0.2">
      <c r="A18" s="109" t="s">
        <v>24</v>
      </c>
      <c r="B18" s="110"/>
      <c r="C18" s="111"/>
      <c r="D18" s="74">
        <f>SUM(D15:D17)</f>
        <v>83</v>
      </c>
      <c r="E18" s="74">
        <f>SUM(E15:E17)</f>
        <v>21739440.57</v>
      </c>
      <c r="F18" s="75">
        <f>SUM(F15:F17)</f>
        <v>179</v>
      </c>
    </row>
    <row r="19" spans="1:6" ht="12.75" x14ac:dyDescent="0.2">
      <c r="A19" s="80" t="s">
        <v>16</v>
      </c>
      <c r="B19" s="81"/>
      <c r="C19" s="81"/>
      <c r="D19" s="6">
        <f>D9+D14+D18</f>
        <v>7649</v>
      </c>
      <c r="E19" s="6">
        <f>E9+E14+E18</f>
        <v>1260362980.9399998</v>
      </c>
      <c r="F19" s="12">
        <f>F9+F14+F18</f>
        <v>11317</v>
      </c>
    </row>
    <row r="20" spans="1:6" x14ac:dyDescent="0.2">
      <c r="A20" s="23" t="s">
        <v>36</v>
      </c>
      <c r="B20" s="7"/>
      <c r="C20" s="8"/>
      <c r="D20" s="1"/>
      <c r="E20" s="14"/>
      <c r="F20" s="1"/>
    </row>
    <row r="21" spans="1:6" x14ac:dyDescent="0.2">
      <c r="A21" s="23" t="s">
        <v>17</v>
      </c>
      <c r="B21" s="7"/>
      <c r="C21" s="8"/>
      <c r="D21" s="1"/>
      <c r="E21" s="14"/>
      <c r="F21" s="1"/>
    </row>
  </sheetData>
  <mergeCells count="9">
    <mergeCell ref="A19:C19"/>
    <mergeCell ref="A9:C9"/>
    <mergeCell ref="A1:F1"/>
    <mergeCell ref="A2:F2"/>
    <mergeCell ref="A18:C18"/>
    <mergeCell ref="A4:A8"/>
    <mergeCell ref="A10:A13"/>
    <mergeCell ref="A14:C14"/>
    <mergeCell ref="A15:A17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F22"/>
  <sheetViews>
    <sheetView showGridLines="0" workbookViewId="0">
      <selection activeCell="A22" sqref="A22"/>
    </sheetView>
  </sheetViews>
  <sheetFormatPr defaultRowHeight="11.25" x14ac:dyDescent="0.2"/>
  <cols>
    <col min="1" max="1" width="17.2851562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82" t="s">
        <v>37</v>
      </c>
      <c r="B1" s="82"/>
      <c r="C1" s="82"/>
      <c r="D1" s="82"/>
      <c r="E1" s="82"/>
      <c r="F1" s="82"/>
    </row>
    <row r="2" spans="1:6" ht="15" x14ac:dyDescent="0.2">
      <c r="A2" s="82" t="s">
        <v>7</v>
      </c>
      <c r="B2" s="82"/>
      <c r="C2" s="82"/>
      <c r="D2" s="82"/>
      <c r="E2" s="82"/>
      <c r="F2" s="82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19.5" customHeight="1" x14ac:dyDescent="0.2">
      <c r="A4" s="83" t="s">
        <v>19</v>
      </c>
      <c r="B4" s="15" t="s">
        <v>20</v>
      </c>
      <c r="C4" s="15" t="s">
        <v>28</v>
      </c>
      <c r="D4" s="16">
        <v>1</v>
      </c>
      <c r="E4" s="16">
        <v>90150</v>
      </c>
      <c r="F4" s="17">
        <v>0</v>
      </c>
    </row>
    <row r="5" spans="1:6" x14ac:dyDescent="0.2">
      <c r="A5" s="84"/>
      <c r="B5" s="15" t="s">
        <v>20</v>
      </c>
      <c r="C5" s="15" t="s">
        <v>29</v>
      </c>
      <c r="D5" s="16">
        <v>99</v>
      </c>
      <c r="E5" s="16">
        <v>537321479.16999996</v>
      </c>
      <c r="F5" s="17">
        <v>8297</v>
      </c>
    </row>
    <row r="6" spans="1:6" ht="19.5" x14ac:dyDescent="0.2">
      <c r="A6" s="84"/>
      <c r="B6" s="15" t="s">
        <v>3</v>
      </c>
      <c r="C6" s="15" t="s">
        <v>30</v>
      </c>
      <c r="D6" s="16">
        <v>53</v>
      </c>
      <c r="E6" s="16">
        <v>5287917.58</v>
      </c>
      <c r="F6" s="17">
        <v>53</v>
      </c>
    </row>
    <row r="7" spans="1:6" ht="19.5" x14ac:dyDescent="0.2">
      <c r="A7" s="84"/>
      <c r="B7" s="15" t="s">
        <v>3</v>
      </c>
      <c r="C7" s="15" t="s">
        <v>31</v>
      </c>
      <c r="D7" s="16">
        <v>8</v>
      </c>
      <c r="E7" s="16">
        <v>661372.09</v>
      </c>
      <c r="F7" s="17">
        <v>8</v>
      </c>
    </row>
    <row r="8" spans="1:6" ht="19.5" x14ac:dyDescent="0.2">
      <c r="A8" s="84"/>
      <c r="B8" s="15" t="s">
        <v>3</v>
      </c>
      <c r="C8" s="15" t="s">
        <v>32</v>
      </c>
      <c r="D8" s="16">
        <v>2203</v>
      </c>
      <c r="E8" s="16">
        <v>199170034.16999999</v>
      </c>
      <c r="F8" s="17">
        <v>2203</v>
      </c>
    </row>
    <row r="9" spans="1:6" ht="19.5" x14ac:dyDescent="0.2">
      <c r="A9" s="84"/>
      <c r="B9" s="15" t="s">
        <v>3</v>
      </c>
      <c r="C9" s="15" t="s">
        <v>33</v>
      </c>
      <c r="D9" s="16">
        <v>260</v>
      </c>
      <c r="E9" s="16">
        <v>19690192.149999999</v>
      </c>
      <c r="F9" s="17">
        <v>260</v>
      </c>
    </row>
    <row r="10" spans="1:6" s="11" customFormat="1" ht="12.75" x14ac:dyDescent="0.2">
      <c r="A10" s="106" t="s">
        <v>18</v>
      </c>
      <c r="B10" s="107"/>
      <c r="C10" s="108"/>
      <c r="D10" s="43">
        <f>SUM(D4:D9)</f>
        <v>2624</v>
      </c>
      <c r="E10" s="43">
        <f>SUM(E4:E9)</f>
        <v>762221145.15999997</v>
      </c>
      <c r="F10" s="42">
        <f>SUM(F4:F9)</f>
        <v>10821</v>
      </c>
    </row>
    <row r="11" spans="1:6" s="11" customFormat="1" ht="19.5" x14ac:dyDescent="0.2">
      <c r="A11" s="89" t="s">
        <v>26</v>
      </c>
      <c r="B11" s="15" t="s">
        <v>21</v>
      </c>
      <c r="C11" s="15" t="s">
        <v>30</v>
      </c>
      <c r="D11" s="49">
        <v>3</v>
      </c>
      <c r="E11" s="49">
        <v>254174.25</v>
      </c>
      <c r="F11" s="50">
        <v>3</v>
      </c>
    </row>
    <row r="12" spans="1:6" s="11" customFormat="1" ht="12.75" x14ac:dyDescent="0.2">
      <c r="A12" s="90"/>
      <c r="B12" s="15" t="s">
        <v>21</v>
      </c>
      <c r="C12" s="15" t="s">
        <v>31</v>
      </c>
      <c r="D12" s="49">
        <v>2</v>
      </c>
      <c r="E12" s="49">
        <v>189499.67</v>
      </c>
      <c r="F12" s="50">
        <v>2</v>
      </c>
    </row>
    <row r="13" spans="1:6" s="11" customFormat="1" ht="12.75" x14ac:dyDescent="0.2">
      <c r="A13" s="90"/>
      <c r="B13" s="15" t="s">
        <v>21</v>
      </c>
      <c r="C13" s="15" t="s">
        <v>32</v>
      </c>
      <c r="D13" s="49">
        <v>126</v>
      </c>
      <c r="E13" s="49">
        <v>21272882.920000002</v>
      </c>
      <c r="F13" s="50">
        <v>126</v>
      </c>
    </row>
    <row r="14" spans="1:6" s="11" customFormat="1" ht="12.75" x14ac:dyDescent="0.2">
      <c r="A14" s="91"/>
      <c r="B14" s="15" t="s">
        <v>21</v>
      </c>
      <c r="C14" s="15" t="s">
        <v>33</v>
      </c>
      <c r="D14" s="52">
        <v>37</v>
      </c>
      <c r="E14" s="52">
        <v>4437632.2</v>
      </c>
      <c r="F14" s="53">
        <v>37</v>
      </c>
    </row>
    <row r="15" spans="1:6" s="11" customFormat="1" ht="12.75" x14ac:dyDescent="0.2">
      <c r="A15" s="92" t="s">
        <v>27</v>
      </c>
      <c r="B15" s="93"/>
      <c r="C15" s="93"/>
      <c r="D15" s="51">
        <f>SUM(D11:D14)</f>
        <v>168</v>
      </c>
      <c r="E15" s="51">
        <f t="shared" ref="E15:F15" si="0">SUM(E11:E14)</f>
        <v>26154189.040000003</v>
      </c>
      <c r="F15" s="55">
        <f t="shared" si="0"/>
        <v>168</v>
      </c>
    </row>
    <row r="16" spans="1:6" s="11" customFormat="1" ht="27" customHeight="1" x14ac:dyDescent="0.2">
      <c r="A16" s="28" t="s">
        <v>25</v>
      </c>
      <c r="B16" s="15" t="s">
        <v>34</v>
      </c>
      <c r="C16" s="15" t="s">
        <v>32</v>
      </c>
      <c r="D16" s="16">
        <v>35</v>
      </c>
      <c r="E16" s="16">
        <v>4095441.97</v>
      </c>
      <c r="F16" s="17">
        <v>35</v>
      </c>
    </row>
    <row r="17" spans="1:6" s="11" customFormat="1" ht="12.75" customHeight="1" x14ac:dyDescent="0.2">
      <c r="A17" s="109" t="s">
        <v>24</v>
      </c>
      <c r="B17" s="109"/>
      <c r="C17" s="99"/>
      <c r="D17" s="25">
        <f>D16</f>
        <v>35</v>
      </c>
      <c r="E17" s="30">
        <f t="shared" ref="E17:F17" si="1">E16</f>
        <v>4095441.97</v>
      </c>
      <c r="F17" s="31">
        <f t="shared" si="1"/>
        <v>35</v>
      </c>
    </row>
    <row r="18" spans="1:6" ht="12.75" x14ac:dyDescent="0.2">
      <c r="A18" s="80" t="s">
        <v>16</v>
      </c>
      <c r="B18" s="81"/>
      <c r="C18" s="81"/>
      <c r="D18" s="6">
        <f>D10+D15+D17</f>
        <v>2827</v>
      </c>
      <c r="E18" s="6">
        <f t="shared" ref="E18:F18" si="2">E10+E15+E17</f>
        <v>792470776.16999996</v>
      </c>
      <c r="F18" s="12">
        <f t="shared" si="2"/>
        <v>11024</v>
      </c>
    </row>
    <row r="19" spans="1:6" x14ac:dyDescent="0.2">
      <c r="A19" s="23" t="s">
        <v>36</v>
      </c>
      <c r="B19" s="7"/>
      <c r="C19" s="8"/>
      <c r="D19" s="1"/>
      <c r="E19" s="14"/>
      <c r="F19" s="1"/>
    </row>
    <row r="20" spans="1:6" x14ac:dyDescent="0.2">
      <c r="A20" s="23" t="s">
        <v>17</v>
      </c>
      <c r="B20" s="7"/>
      <c r="C20" s="8"/>
      <c r="D20" s="1"/>
      <c r="E20" s="14"/>
      <c r="F20" s="1"/>
    </row>
    <row r="22" spans="1:6" x14ac:dyDescent="0.2">
      <c r="A22" s="29"/>
    </row>
  </sheetData>
  <mergeCells count="8">
    <mergeCell ref="A18:C18"/>
    <mergeCell ref="A1:F1"/>
    <mergeCell ref="A2:F2"/>
    <mergeCell ref="A10:C10"/>
    <mergeCell ref="A17:C17"/>
    <mergeCell ref="A4:A9"/>
    <mergeCell ref="A11:A14"/>
    <mergeCell ref="A15:C15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F20"/>
  <sheetViews>
    <sheetView showGridLines="0" workbookViewId="0">
      <selection activeCell="A22" sqref="A22"/>
    </sheetView>
  </sheetViews>
  <sheetFormatPr defaultRowHeight="11.25" x14ac:dyDescent="0.2"/>
  <cols>
    <col min="1" max="1" width="16.14062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82" t="s">
        <v>37</v>
      </c>
      <c r="B1" s="82"/>
      <c r="C1" s="82"/>
      <c r="D1" s="82"/>
      <c r="E1" s="82"/>
      <c r="F1" s="82"/>
    </row>
    <row r="2" spans="1:6" ht="15" x14ac:dyDescent="0.2">
      <c r="A2" s="82" t="s">
        <v>8</v>
      </c>
      <c r="B2" s="82"/>
      <c r="C2" s="82"/>
      <c r="D2" s="82"/>
      <c r="E2" s="82"/>
      <c r="F2" s="82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x14ac:dyDescent="0.2">
      <c r="A4" s="112" t="s">
        <v>19</v>
      </c>
      <c r="B4" s="15" t="s">
        <v>20</v>
      </c>
      <c r="C4" s="15" t="s">
        <v>29</v>
      </c>
      <c r="D4" s="16">
        <v>314</v>
      </c>
      <c r="E4" s="16">
        <v>366507747.55000001</v>
      </c>
      <c r="F4" s="17">
        <v>3625</v>
      </c>
    </row>
    <row r="5" spans="1:6" ht="19.5" x14ac:dyDescent="0.2">
      <c r="A5" s="98"/>
      <c r="B5" s="15" t="s">
        <v>3</v>
      </c>
      <c r="C5" s="15" t="s">
        <v>30</v>
      </c>
      <c r="D5" s="16">
        <v>301</v>
      </c>
      <c r="E5" s="16">
        <v>26140507.41</v>
      </c>
      <c r="F5" s="17">
        <v>301</v>
      </c>
    </row>
    <row r="6" spans="1:6" ht="19.5" x14ac:dyDescent="0.2">
      <c r="A6" s="98"/>
      <c r="B6" s="15" t="s">
        <v>3</v>
      </c>
      <c r="C6" s="15" t="s">
        <v>31</v>
      </c>
      <c r="D6" s="16">
        <v>2</v>
      </c>
      <c r="E6" s="16">
        <v>184668.64</v>
      </c>
      <c r="F6" s="17">
        <v>2</v>
      </c>
    </row>
    <row r="7" spans="1:6" ht="19.5" x14ac:dyDescent="0.2">
      <c r="A7" s="98"/>
      <c r="B7" s="15" t="s">
        <v>3</v>
      </c>
      <c r="C7" s="15" t="s">
        <v>32</v>
      </c>
      <c r="D7" s="16">
        <v>6052</v>
      </c>
      <c r="E7" s="16">
        <v>574030658.23000002</v>
      </c>
      <c r="F7" s="17">
        <v>6052</v>
      </c>
    </row>
    <row r="8" spans="1:6" ht="19.5" x14ac:dyDescent="0.2">
      <c r="A8" s="98"/>
      <c r="B8" s="15" t="s">
        <v>3</v>
      </c>
      <c r="C8" s="15" t="s">
        <v>33</v>
      </c>
      <c r="D8" s="16">
        <v>216</v>
      </c>
      <c r="E8" s="16">
        <v>16010147.460000001</v>
      </c>
      <c r="F8" s="17">
        <v>216</v>
      </c>
    </row>
    <row r="9" spans="1:6" s="11" customFormat="1" ht="12.75" x14ac:dyDescent="0.2">
      <c r="A9" s="106" t="s">
        <v>18</v>
      </c>
      <c r="B9" s="106"/>
      <c r="C9" s="113"/>
      <c r="D9" s="9">
        <f>SUM(D4:D8)</f>
        <v>6885</v>
      </c>
      <c r="E9" s="9">
        <f>SUM(E4:E8)</f>
        <v>982873729.29000008</v>
      </c>
      <c r="F9" s="10">
        <f>SUM(F4:F8)</f>
        <v>10196</v>
      </c>
    </row>
    <row r="10" spans="1:6" s="11" customFormat="1" ht="19.5" x14ac:dyDescent="0.2">
      <c r="A10" s="89" t="s">
        <v>26</v>
      </c>
      <c r="B10" s="15" t="s">
        <v>21</v>
      </c>
      <c r="C10" s="15" t="s">
        <v>30</v>
      </c>
      <c r="D10" s="49">
        <v>20</v>
      </c>
      <c r="E10" s="49">
        <v>4593124.7699999996</v>
      </c>
      <c r="F10" s="50">
        <v>20</v>
      </c>
    </row>
    <row r="11" spans="1:6" s="11" customFormat="1" ht="12.75" x14ac:dyDescent="0.2">
      <c r="A11" s="90"/>
      <c r="B11" s="15" t="s">
        <v>21</v>
      </c>
      <c r="C11" s="15" t="s">
        <v>31</v>
      </c>
      <c r="D11" s="49">
        <v>7</v>
      </c>
      <c r="E11" s="49">
        <v>1341116.3600000001</v>
      </c>
      <c r="F11" s="50">
        <v>7</v>
      </c>
    </row>
    <row r="12" spans="1:6" s="11" customFormat="1" ht="12.75" x14ac:dyDescent="0.2">
      <c r="A12" s="90"/>
      <c r="B12" s="15" t="s">
        <v>21</v>
      </c>
      <c r="C12" s="15" t="s">
        <v>32</v>
      </c>
      <c r="D12" s="49">
        <v>177</v>
      </c>
      <c r="E12" s="49">
        <v>34833079.25</v>
      </c>
      <c r="F12" s="50">
        <v>177</v>
      </c>
    </row>
    <row r="13" spans="1:6" s="11" customFormat="1" ht="12.75" x14ac:dyDescent="0.2">
      <c r="A13" s="91"/>
      <c r="B13" s="15" t="s">
        <v>21</v>
      </c>
      <c r="C13" s="15" t="s">
        <v>33</v>
      </c>
      <c r="D13" s="52">
        <v>38</v>
      </c>
      <c r="E13" s="52">
        <v>5916002.8200000003</v>
      </c>
      <c r="F13" s="53">
        <v>38</v>
      </c>
    </row>
    <row r="14" spans="1:6" s="11" customFormat="1" ht="12.75" x14ac:dyDescent="0.2">
      <c r="A14" s="92" t="s">
        <v>27</v>
      </c>
      <c r="B14" s="93"/>
      <c r="C14" s="93"/>
      <c r="D14" s="51">
        <f>SUM(D10:D13)</f>
        <v>242</v>
      </c>
      <c r="E14" s="51">
        <f t="shared" ref="E14:F14" si="0">SUM(E10:E13)</f>
        <v>46683323.200000003</v>
      </c>
      <c r="F14" s="55">
        <f t="shared" si="0"/>
        <v>242</v>
      </c>
    </row>
    <row r="15" spans="1:6" s="11" customFormat="1" ht="22.5" customHeight="1" x14ac:dyDescent="0.2">
      <c r="A15" s="83" t="s">
        <v>25</v>
      </c>
      <c r="B15" s="78" t="s">
        <v>34</v>
      </c>
      <c r="C15" s="78" t="s">
        <v>30</v>
      </c>
      <c r="D15" s="79">
        <v>1</v>
      </c>
      <c r="E15" s="79">
        <v>103959.64</v>
      </c>
      <c r="F15" s="17">
        <v>1</v>
      </c>
    </row>
    <row r="16" spans="1:6" s="11" customFormat="1" ht="18.75" customHeight="1" x14ac:dyDescent="0.2">
      <c r="A16" s="94"/>
      <c r="B16" s="37" t="s">
        <v>34</v>
      </c>
      <c r="C16" s="37" t="s">
        <v>32</v>
      </c>
      <c r="D16" s="64">
        <v>21</v>
      </c>
      <c r="E16" s="64">
        <v>2981931.72</v>
      </c>
      <c r="F16" s="36">
        <v>21</v>
      </c>
    </row>
    <row r="17" spans="1:6" s="11" customFormat="1" ht="12.75" customHeight="1" x14ac:dyDescent="0.2">
      <c r="A17" s="109" t="s">
        <v>24</v>
      </c>
      <c r="B17" s="109"/>
      <c r="C17" s="99"/>
      <c r="D17" s="25">
        <f>SUM(D15:D16)</f>
        <v>22</v>
      </c>
      <c r="E17" s="25">
        <f t="shared" ref="E17:F17" si="1">SUM(E15:E16)</f>
        <v>3085891.3600000003</v>
      </c>
      <c r="F17" s="26">
        <f t="shared" si="1"/>
        <v>22</v>
      </c>
    </row>
    <row r="18" spans="1:6" ht="12.75" x14ac:dyDescent="0.2">
      <c r="A18" s="80" t="s">
        <v>16</v>
      </c>
      <c r="B18" s="81"/>
      <c r="C18" s="81"/>
      <c r="D18" s="6">
        <f>D9+D17+D14</f>
        <v>7149</v>
      </c>
      <c r="E18" s="6">
        <f t="shared" ref="E18:F18" si="2">E9+E17+E14</f>
        <v>1032642943.8500001</v>
      </c>
      <c r="F18" s="12">
        <f t="shared" si="2"/>
        <v>10460</v>
      </c>
    </row>
    <row r="19" spans="1:6" x14ac:dyDescent="0.2">
      <c r="A19" s="23" t="s">
        <v>36</v>
      </c>
      <c r="B19" s="7"/>
      <c r="C19" s="8"/>
      <c r="D19" s="1"/>
      <c r="E19" s="14"/>
      <c r="F19" s="1"/>
    </row>
    <row r="20" spans="1:6" x14ac:dyDescent="0.2">
      <c r="A20" s="23" t="s">
        <v>17</v>
      </c>
      <c r="B20" s="7"/>
      <c r="C20" s="8"/>
      <c r="D20" s="1"/>
      <c r="E20" s="14"/>
      <c r="F20" s="1"/>
    </row>
  </sheetData>
  <mergeCells count="9">
    <mergeCell ref="A18:C18"/>
    <mergeCell ref="A1:F1"/>
    <mergeCell ref="A2:F2"/>
    <mergeCell ref="A4:A8"/>
    <mergeCell ref="A9:C9"/>
    <mergeCell ref="A17:C17"/>
    <mergeCell ref="A10:A13"/>
    <mergeCell ref="A14:C14"/>
    <mergeCell ref="A15:A16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F19"/>
  <sheetViews>
    <sheetView showGridLines="0" workbookViewId="0">
      <selection activeCell="B21" sqref="B21"/>
    </sheetView>
  </sheetViews>
  <sheetFormatPr defaultRowHeight="11.25" x14ac:dyDescent="0.2"/>
  <cols>
    <col min="1" max="1" width="14.570312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82" t="s">
        <v>37</v>
      </c>
      <c r="B1" s="82"/>
      <c r="C1" s="82"/>
      <c r="D1" s="82"/>
      <c r="E1" s="82"/>
      <c r="F1" s="82"/>
    </row>
    <row r="2" spans="1:6" ht="15" x14ac:dyDescent="0.2">
      <c r="A2" s="82" t="s">
        <v>9</v>
      </c>
      <c r="B2" s="82"/>
      <c r="C2" s="82"/>
      <c r="D2" s="82"/>
      <c r="E2" s="82"/>
      <c r="F2" s="82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19.5" customHeight="1" x14ac:dyDescent="0.2">
      <c r="A4" s="83" t="s">
        <v>19</v>
      </c>
      <c r="B4" s="15" t="s">
        <v>20</v>
      </c>
      <c r="C4" s="15" t="s">
        <v>29</v>
      </c>
      <c r="D4" s="16">
        <v>342</v>
      </c>
      <c r="E4" s="16">
        <v>1164178465.5999999</v>
      </c>
      <c r="F4" s="17">
        <v>11037</v>
      </c>
    </row>
    <row r="5" spans="1:6" ht="19.5" x14ac:dyDescent="0.2">
      <c r="A5" s="84"/>
      <c r="B5" s="15" t="s">
        <v>3</v>
      </c>
      <c r="C5" s="15" t="s">
        <v>30</v>
      </c>
      <c r="D5" s="16">
        <v>191</v>
      </c>
      <c r="E5" s="16">
        <v>17006534.640000001</v>
      </c>
      <c r="F5" s="17">
        <v>191</v>
      </c>
    </row>
    <row r="6" spans="1:6" ht="19.5" x14ac:dyDescent="0.2">
      <c r="A6" s="84"/>
      <c r="B6" s="15" t="s">
        <v>3</v>
      </c>
      <c r="C6" s="15" t="s">
        <v>31</v>
      </c>
      <c r="D6" s="16">
        <v>5</v>
      </c>
      <c r="E6" s="16">
        <v>365264.74</v>
      </c>
      <c r="F6" s="17">
        <v>5</v>
      </c>
    </row>
    <row r="7" spans="1:6" ht="19.5" x14ac:dyDescent="0.2">
      <c r="A7" s="84"/>
      <c r="B7" s="15" t="s">
        <v>3</v>
      </c>
      <c r="C7" s="15" t="s">
        <v>32</v>
      </c>
      <c r="D7" s="16">
        <v>5110</v>
      </c>
      <c r="E7" s="16">
        <v>480978516.30000001</v>
      </c>
      <c r="F7" s="17">
        <v>5110</v>
      </c>
    </row>
    <row r="8" spans="1:6" ht="19.5" x14ac:dyDescent="0.2">
      <c r="A8" s="84"/>
      <c r="B8" s="15" t="s">
        <v>3</v>
      </c>
      <c r="C8" s="15" t="s">
        <v>33</v>
      </c>
      <c r="D8" s="16">
        <v>335</v>
      </c>
      <c r="E8" s="16">
        <v>26606118</v>
      </c>
      <c r="F8" s="17">
        <v>335</v>
      </c>
    </row>
    <row r="9" spans="1:6" s="11" customFormat="1" ht="12.75" x14ac:dyDescent="0.2">
      <c r="A9" s="106" t="s">
        <v>18</v>
      </c>
      <c r="B9" s="107"/>
      <c r="C9" s="108"/>
      <c r="D9" s="43">
        <f>SUM(D4:D8)</f>
        <v>5983</v>
      </c>
      <c r="E9" s="43">
        <f>SUM(E4:E8)</f>
        <v>1689134899.28</v>
      </c>
      <c r="F9" s="42">
        <f>SUM(F4:F8)</f>
        <v>16678</v>
      </c>
    </row>
    <row r="10" spans="1:6" s="11" customFormat="1" ht="19.5" x14ac:dyDescent="0.2">
      <c r="A10" s="89" t="s">
        <v>26</v>
      </c>
      <c r="B10" s="15" t="s">
        <v>21</v>
      </c>
      <c r="C10" s="15" t="s">
        <v>30</v>
      </c>
      <c r="D10" s="49">
        <v>24</v>
      </c>
      <c r="E10" s="49">
        <v>4649496.0999999996</v>
      </c>
      <c r="F10" s="50">
        <v>24</v>
      </c>
    </row>
    <row r="11" spans="1:6" s="11" customFormat="1" ht="12.75" x14ac:dyDescent="0.2">
      <c r="A11" s="90"/>
      <c r="B11" s="15" t="s">
        <v>21</v>
      </c>
      <c r="C11" s="15" t="s">
        <v>31</v>
      </c>
      <c r="D11" s="49">
        <v>11</v>
      </c>
      <c r="E11" s="49">
        <v>2734794.26</v>
      </c>
      <c r="F11" s="50">
        <v>11</v>
      </c>
    </row>
    <row r="12" spans="1:6" s="11" customFormat="1" ht="12.75" x14ac:dyDescent="0.2">
      <c r="A12" s="90"/>
      <c r="B12" s="15" t="s">
        <v>21</v>
      </c>
      <c r="C12" s="15" t="s">
        <v>32</v>
      </c>
      <c r="D12" s="49">
        <v>297</v>
      </c>
      <c r="E12" s="49">
        <v>55629966.530000001</v>
      </c>
      <c r="F12" s="50">
        <v>297</v>
      </c>
    </row>
    <row r="13" spans="1:6" s="11" customFormat="1" ht="12.75" x14ac:dyDescent="0.2">
      <c r="A13" s="91"/>
      <c r="B13" s="15" t="s">
        <v>21</v>
      </c>
      <c r="C13" s="15" t="s">
        <v>33</v>
      </c>
      <c r="D13" s="52">
        <v>150</v>
      </c>
      <c r="E13" s="52">
        <v>23599694.710000001</v>
      </c>
      <c r="F13" s="53">
        <v>150</v>
      </c>
    </row>
    <row r="14" spans="1:6" s="11" customFormat="1" ht="12.75" x14ac:dyDescent="0.2">
      <c r="A14" s="92" t="s">
        <v>27</v>
      </c>
      <c r="B14" s="93"/>
      <c r="C14" s="93"/>
      <c r="D14" s="51">
        <f>SUM(D10:D13)</f>
        <v>482</v>
      </c>
      <c r="E14" s="51">
        <f t="shared" ref="E14:F14" si="0">SUM(E10:E13)</f>
        <v>86613951.599999994</v>
      </c>
      <c r="F14" s="55">
        <f t="shared" si="0"/>
        <v>482</v>
      </c>
    </row>
    <row r="15" spans="1:6" s="11" customFormat="1" ht="23.25" customHeight="1" x14ac:dyDescent="0.2">
      <c r="A15" s="62" t="s">
        <v>25</v>
      </c>
      <c r="B15" s="35" t="s">
        <v>34</v>
      </c>
      <c r="C15" s="35" t="s">
        <v>32</v>
      </c>
      <c r="D15" s="16">
        <v>43</v>
      </c>
      <c r="E15" s="16">
        <v>4869449.8899999997</v>
      </c>
      <c r="F15" s="17">
        <v>43</v>
      </c>
    </row>
    <row r="16" spans="1:6" s="11" customFormat="1" ht="12.75" x14ac:dyDescent="0.2">
      <c r="A16" s="114" t="s">
        <v>24</v>
      </c>
      <c r="B16" s="114"/>
      <c r="C16" s="115"/>
      <c r="D16" s="32">
        <f>D15</f>
        <v>43</v>
      </c>
      <c r="E16" s="32">
        <f t="shared" ref="E16:F16" si="1">E15</f>
        <v>4869449.8899999997</v>
      </c>
      <c r="F16" s="34">
        <f t="shared" si="1"/>
        <v>43</v>
      </c>
    </row>
    <row r="17" spans="1:6" ht="12.75" x14ac:dyDescent="0.2">
      <c r="A17" s="80" t="s">
        <v>16</v>
      </c>
      <c r="B17" s="81"/>
      <c r="C17" s="81"/>
      <c r="D17" s="6">
        <f>D9+D16+D14</f>
        <v>6508</v>
      </c>
      <c r="E17" s="6">
        <f>E9+E16+E14</f>
        <v>1780618300.77</v>
      </c>
      <c r="F17" s="12">
        <f>F9+F16+F14</f>
        <v>17203</v>
      </c>
    </row>
    <row r="18" spans="1:6" x14ac:dyDescent="0.2">
      <c r="A18" s="23" t="s">
        <v>36</v>
      </c>
      <c r="B18" s="7"/>
      <c r="C18" s="8"/>
      <c r="D18" s="1"/>
      <c r="E18" s="14"/>
      <c r="F18" s="1"/>
    </row>
    <row r="19" spans="1:6" x14ac:dyDescent="0.2">
      <c r="A19" s="23" t="s">
        <v>17</v>
      </c>
      <c r="B19" s="7"/>
      <c r="C19" s="8"/>
      <c r="D19" s="1"/>
      <c r="E19" s="14"/>
      <c r="F19" s="1"/>
    </row>
  </sheetData>
  <mergeCells count="8">
    <mergeCell ref="A17:C17"/>
    <mergeCell ref="A9:C9"/>
    <mergeCell ref="A1:F1"/>
    <mergeCell ref="A2:F2"/>
    <mergeCell ref="A16:C16"/>
    <mergeCell ref="A10:A13"/>
    <mergeCell ref="A14:C14"/>
    <mergeCell ref="A4:A8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0"/>
    <pageSetUpPr fitToPage="1"/>
  </sheetPr>
  <dimension ref="A1:F21"/>
  <sheetViews>
    <sheetView showGridLines="0" workbookViewId="0">
      <selection activeCell="B23" sqref="B23"/>
    </sheetView>
  </sheetViews>
  <sheetFormatPr defaultRowHeight="11.25" x14ac:dyDescent="0.2"/>
  <cols>
    <col min="1" max="1" width="14.570312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82" t="s">
        <v>37</v>
      </c>
      <c r="B1" s="82"/>
      <c r="C1" s="82"/>
      <c r="D1" s="82"/>
      <c r="E1" s="82"/>
      <c r="F1" s="82"/>
    </row>
    <row r="2" spans="1:6" ht="15" x14ac:dyDescent="0.2">
      <c r="A2" s="82" t="s">
        <v>10</v>
      </c>
      <c r="B2" s="82"/>
      <c r="C2" s="82"/>
      <c r="D2" s="82"/>
      <c r="E2" s="82"/>
      <c r="F2" s="82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x14ac:dyDescent="0.2">
      <c r="A4" s="97" t="s">
        <v>19</v>
      </c>
      <c r="B4" s="15" t="s">
        <v>20</v>
      </c>
      <c r="C4" s="15" t="s">
        <v>29</v>
      </c>
      <c r="D4" s="16">
        <v>67</v>
      </c>
      <c r="E4" s="16">
        <v>218113512.28</v>
      </c>
      <c r="F4" s="17">
        <v>2057</v>
      </c>
    </row>
    <row r="5" spans="1:6" ht="19.5" x14ac:dyDescent="0.2">
      <c r="A5" s="98"/>
      <c r="B5" s="15" t="s">
        <v>3</v>
      </c>
      <c r="C5" s="15" t="s">
        <v>30</v>
      </c>
      <c r="D5" s="16">
        <v>665</v>
      </c>
      <c r="E5" s="16">
        <v>58008159.530000001</v>
      </c>
      <c r="F5" s="17">
        <v>665</v>
      </c>
    </row>
    <row r="6" spans="1:6" ht="19.5" x14ac:dyDescent="0.2">
      <c r="A6" s="98"/>
      <c r="B6" s="15" t="s">
        <v>3</v>
      </c>
      <c r="C6" s="15" t="s">
        <v>31</v>
      </c>
      <c r="D6" s="16">
        <v>36</v>
      </c>
      <c r="E6" s="16">
        <v>2591971.35</v>
      </c>
      <c r="F6" s="17">
        <v>36</v>
      </c>
    </row>
    <row r="7" spans="1:6" ht="19.5" x14ac:dyDescent="0.2">
      <c r="A7" s="98"/>
      <c r="B7" s="15" t="s">
        <v>3</v>
      </c>
      <c r="C7" s="15" t="s">
        <v>32</v>
      </c>
      <c r="D7" s="16">
        <v>1595</v>
      </c>
      <c r="E7" s="16">
        <v>114696814.70999999</v>
      </c>
      <c r="F7" s="17">
        <v>1595</v>
      </c>
    </row>
    <row r="8" spans="1:6" ht="19.5" x14ac:dyDescent="0.2">
      <c r="A8" s="98"/>
      <c r="B8" s="15" t="s">
        <v>3</v>
      </c>
      <c r="C8" s="15" t="s">
        <v>33</v>
      </c>
      <c r="D8" s="16">
        <v>71</v>
      </c>
      <c r="E8" s="16">
        <v>4905907.8899999997</v>
      </c>
      <c r="F8" s="17">
        <v>71</v>
      </c>
    </row>
    <row r="9" spans="1:6" s="11" customFormat="1" ht="12.75" x14ac:dyDescent="0.2">
      <c r="A9" s="117" t="s">
        <v>18</v>
      </c>
      <c r="B9" s="118"/>
      <c r="C9" s="118"/>
      <c r="D9" s="43">
        <f>SUM(D4:D8)</f>
        <v>2434</v>
      </c>
      <c r="E9" s="43">
        <f>SUM(E4:E8)</f>
        <v>398316365.75999999</v>
      </c>
      <c r="F9" s="10">
        <f>SUM(F4:F8)</f>
        <v>4424</v>
      </c>
    </row>
    <row r="10" spans="1:6" s="11" customFormat="1" ht="19.5" x14ac:dyDescent="0.2">
      <c r="A10" s="89" t="s">
        <v>26</v>
      </c>
      <c r="B10" s="15" t="s">
        <v>21</v>
      </c>
      <c r="C10" s="15" t="s">
        <v>30</v>
      </c>
      <c r="D10" s="49">
        <v>12</v>
      </c>
      <c r="E10" s="49">
        <v>1887074.63</v>
      </c>
      <c r="F10" s="50">
        <v>12</v>
      </c>
    </row>
    <row r="11" spans="1:6" s="11" customFormat="1" ht="12.75" x14ac:dyDescent="0.2">
      <c r="A11" s="90"/>
      <c r="B11" s="15" t="s">
        <v>21</v>
      </c>
      <c r="C11" s="15" t="s">
        <v>31</v>
      </c>
      <c r="D11" s="49">
        <v>8</v>
      </c>
      <c r="E11" s="49">
        <v>1738390.42</v>
      </c>
      <c r="F11" s="50">
        <v>8</v>
      </c>
    </row>
    <row r="12" spans="1:6" s="11" customFormat="1" ht="12.75" x14ac:dyDescent="0.2">
      <c r="A12" s="90"/>
      <c r="B12" s="15" t="s">
        <v>21</v>
      </c>
      <c r="C12" s="15" t="s">
        <v>32</v>
      </c>
      <c r="D12" s="49">
        <v>47</v>
      </c>
      <c r="E12" s="49">
        <v>9471805.5199999996</v>
      </c>
      <c r="F12" s="50">
        <v>47</v>
      </c>
    </row>
    <row r="13" spans="1:6" s="11" customFormat="1" ht="12.75" x14ac:dyDescent="0.2">
      <c r="A13" s="91"/>
      <c r="B13" s="15" t="s">
        <v>21</v>
      </c>
      <c r="C13" s="15" t="s">
        <v>33</v>
      </c>
      <c r="D13" s="52">
        <v>19</v>
      </c>
      <c r="E13" s="52">
        <v>2932299.19</v>
      </c>
      <c r="F13" s="53">
        <v>19</v>
      </c>
    </row>
    <row r="14" spans="1:6" s="11" customFormat="1" ht="12.75" x14ac:dyDescent="0.2">
      <c r="A14" s="92" t="s">
        <v>27</v>
      </c>
      <c r="B14" s="93"/>
      <c r="C14" s="93"/>
      <c r="D14" s="51">
        <f>SUM(D10:D13)</f>
        <v>86</v>
      </c>
      <c r="E14" s="51">
        <f>SUM(E10:E13)</f>
        <v>16029569.76</v>
      </c>
      <c r="F14" s="55">
        <f t="shared" ref="F14" si="0">SUM(F10:F13)</f>
        <v>86</v>
      </c>
    </row>
    <row r="15" spans="1:6" s="11" customFormat="1" ht="22.5" customHeight="1" x14ac:dyDescent="0.2">
      <c r="A15" s="89" t="s">
        <v>25</v>
      </c>
      <c r="B15" s="47" t="s">
        <v>34</v>
      </c>
      <c r="C15" s="47" t="s">
        <v>30</v>
      </c>
      <c r="D15" s="45">
        <v>2</v>
      </c>
      <c r="E15" s="45">
        <v>198400</v>
      </c>
      <c r="F15" s="46">
        <v>2</v>
      </c>
    </row>
    <row r="16" spans="1:6" s="11" customFormat="1" ht="23.25" customHeight="1" x14ac:dyDescent="0.2">
      <c r="A16" s="90"/>
      <c r="B16" s="48" t="s">
        <v>34</v>
      </c>
      <c r="C16" s="48" t="s">
        <v>31</v>
      </c>
      <c r="D16" s="45">
        <v>2</v>
      </c>
      <c r="E16" s="45">
        <v>165681.82</v>
      </c>
      <c r="F16" s="46">
        <v>2</v>
      </c>
    </row>
    <row r="17" spans="1:6" s="11" customFormat="1" ht="26.25" customHeight="1" x14ac:dyDescent="0.2">
      <c r="A17" s="91"/>
      <c r="B17" s="47" t="s">
        <v>34</v>
      </c>
      <c r="C17" s="47" t="s">
        <v>32</v>
      </c>
      <c r="D17" s="45">
        <v>11</v>
      </c>
      <c r="E17" s="45">
        <v>1035300</v>
      </c>
      <c r="F17" s="46">
        <v>11</v>
      </c>
    </row>
    <row r="18" spans="1:6" s="11" customFormat="1" ht="12.75" x14ac:dyDescent="0.2">
      <c r="A18" s="119" t="s">
        <v>24</v>
      </c>
      <c r="B18" s="119"/>
      <c r="C18" s="120"/>
      <c r="D18" s="44">
        <f>SUM(D15:D17)</f>
        <v>15</v>
      </c>
      <c r="E18" s="44">
        <f t="shared" ref="E18:F18" si="1">SUM(E15:E17)</f>
        <v>1399381.82</v>
      </c>
      <c r="F18" s="41">
        <f t="shared" si="1"/>
        <v>15</v>
      </c>
    </row>
    <row r="19" spans="1:6" ht="12.75" customHeight="1" x14ac:dyDescent="0.2">
      <c r="A19" s="116" t="s">
        <v>16</v>
      </c>
      <c r="B19" s="116"/>
      <c r="C19" s="80"/>
      <c r="D19" s="6">
        <f>D9+D18+D14</f>
        <v>2535</v>
      </c>
      <c r="E19" s="6">
        <f t="shared" ref="E19:F19" si="2">E9+E18+E14</f>
        <v>415745317.33999997</v>
      </c>
      <c r="F19" s="12">
        <f t="shared" si="2"/>
        <v>4525</v>
      </c>
    </row>
    <row r="20" spans="1:6" x14ac:dyDescent="0.2">
      <c r="A20" s="23" t="s">
        <v>36</v>
      </c>
      <c r="B20" s="7"/>
      <c r="C20" s="8"/>
      <c r="D20" s="1"/>
      <c r="E20" s="14"/>
      <c r="F20" s="1"/>
    </row>
    <row r="21" spans="1:6" x14ac:dyDescent="0.2">
      <c r="A21" s="23" t="s">
        <v>17</v>
      </c>
      <c r="B21" s="7"/>
      <c r="C21" s="8"/>
      <c r="D21" s="1"/>
      <c r="E21" s="14"/>
      <c r="F21" s="1"/>
    </row>
  </sheetData>
  <mergeCells count="9">
    <mergeCell ref="A19:C19"/>
    <mergeCell ref="A9:C9"/>
    <mergeCell ref="A1:F1"/>
    <mergeCell ref="A2:F2"/>
    <mergeCell ref="A4:A8"/>
    <mergeCell ref="A18:C18"/>
    <mergeCell ref="A10:A13"/>
    <mergeCell ref="A14:C14"/>
    <mergeCell ref="A15:A17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F19"/>
  <sheetViews>
    <sheetView showGridLines="0" workbookViewId="0">
      <selection activeCell="B22" sqref="B22"/>
    </sheetView>
  </sheetViews>
  <sheetFormatPr defaultRowHeight="11.25" x14ac:dyDescent="0.2"/>
  <cols>
    <col min="1" max="1" width="14.8554687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82" t="s">
        <v>37</v>
      </c>
      <c r="B1" s="82"/>
      <c r="C1" s="82"/>
      <c r="D1" s="82"/>
      <c r="E1" s="82"/>
      <c r="F1" s="82"/>
    </row>
    <row r="2" spans="1:6" ht="15" x14ac:dyDescent="0.2">
      <c r="A2" s="82" t="s">
        <v>15</v>
      </c>
      <c r="B2" s="82"/>
      <c r="C2" s="82"/>
      <c r="D2" s="82"/>
      <c r="E2" s="82"/>
      <c r="F2" s="82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17.25" customHeight="1" x14ac:dyDescent="0.2">
      <c r="A4" s="97" t="s">
        <v>19</v>
      </c>
      <c r="B4" s="15" t="s">
        <v>20</v>
      </c>
      <c r="C4" s="15" t="s">
        <v>29</v>
      </c>
      <c r="D4" s="16">
        <v>216</v>
      </c>
      <c r="E4" s="16">
        <v>276036945.73000002</v>
      </c>
      <c r="F4" s="17">
        <v>2879</v>
      </c>
    </row>
    <row r="5" spans="1:6" ht="19.5" x14ac:dyDescent="0.2">
      <c r="A5" s="98"/>
      <c r="B5" s="15" t="s">
        <v>3</v>
      </c>
      <c r="C5" s="15" t="s">
        <v>30</v>
      </c>
      <c r="D5" s="16">
        <v>106</v>
      </c>
      <c r="E5" s="16">
        <v>8947097.7599999998</v>
      </c>
      <c r="F5" s="17">
        <v>106</v>
      </c>
    </row>
    <row r="6" spans="1:6" ht="19.5" x14ac:dyDescent="0.2">
      <c r="A6" s="98"/>
      <c r="B6" s="15" t="s">
        <v>3</v>
      </c>
      <c r="C6" s="15" t="s">
        <v>31</v>
      </c>
      <c r="D6" s="16">
        <v>3</v>
      </c>
      <c r="E6" s="16">
        <v>173700</v>
      </c>
      <c r="F6" s="17">
        <v>3</v>
      </c>
    </row>
    <row r="7" spans="1:6" ht="19.5" x14ac:dyDescent="0.2">
      <c r="A7" s="98"/>
      <c r="B7" s="15" t="s">
        <v>3</v>
      </c>
      <c r="C7" s="15" t="s">
        <v>32</v>
      </c>
      <c r="D7" s="16">
        <v>5670</v>
      </c>
      <c r="E7" s="16">
        <v>473719952.63</v>
      </c>
      <c r="F7" s="17">
        <v>5670</v>
      </c>
    </row>
    <row r="8" spans="1:6" ht="19.5" x14ac:dyDescent="0.2">
      <c r="A8" s="98"/>
      <c r="B8" s="15" t="s">
        <v>3</v>
      </c>
      <c r="C8" s="15" t="s">
        <v>33</v>
      </c>
      <c r="D8" s="16">
        <v>279</v>
      </c>
      <c r="E8" s="16">
        <v>19677320.16</v>
      </c>
      <c r="F8" s="17">
        <v>279</v>
      </c>
    </row>
    <row r="9" spans="1:6" s="11" customFormat="1" ht="12.75" x14ac:dyDescent="0.2">
      <c r="A9" s="95" t="s">
        <v>18</v>
      </c>
      <c r="B9" s="95"/>
      <c r="C9" s="96"/>
      <c r="D9" s="9">
        <f>SUM(D4:D8)</f>
        <v>6274</v>
      </c>
      <c r="E9" s="9">
        <f>SUM(E4:E8)</f>
        <v>778555016.27999997</v>
      </c>
      <c r="F9" s="10">
        <f>SUM(F4:F8)</f>
        <v>8937</v>
      </c>
    </row>
    <row r="10" spans="1:6" s="11" customFormat="1" ht="19.5" x14ac:dyDescent="0.2">
      <c r="A10" s="89" t="s">
        <v>26</v>
      </c>
      <c r="B10" s="15" t="s">
        <v>21</v>
      </c>
      <c r="C10" s="15" t="s">
        <v>30</v>
      </c>
      <c r="D10" s="49">
        <v>15</v>
      </c>
      <c r="E10" s="49">
        <v>4189011.68</v>
      </c>
      <c r="F10" s="50">
        <v>15</v>
      </c>
    </row>
    <row r="11" spans="1:6" s="11" customFormat="1" ht="12.75" x14ac:dyDescent="0.2">
      <c r="A11" s="90"/>
      <c r="B11" s="15" t="s">
        <v>21</v>
      </c>
      <c r="C11" s="15" t="s">
        <v>31</v>
      </c>
      <c r="D11" s="49">
        <v>13</v>
      </c>
      <c r="E11" s="49">
        <v>3017604.91</v>
      </c>
      <c r="F11" s="50">
        <v>13</v>
      </c>
    </row>
    <row r="12" spans="1:6" s="11" customFormat="1" ht="12.75" x14ac:dyDescent="0.2">
      <c r="A12" s="90"/>
      <c r="B12" s="15" t="s">
        <v>21</v>
      </c>
      <c r="C12" s="15" t="s">
        <v>32</v>
      </c>
      <c r="D12" s="49">
        <v>104</v>
      </c>
      <c r="E12" s="49">
        <v>18086911.399999999</v>
      </c>
      <c r="F12" s="50">
        <v>104</v>
      </c>
    </row>
    <row r="13" spans="1:6" s="11" customFormat="1" ht="12.75" x14ac:dyDescent="0.2">
      <c r="A13" s="91"/>
      <c r="B13" s="15" t="s">
        <v>21</v>
      </c>
      <c r="C13" s="15" t="s">
        <v>33</v>
      </c>
      <c r="D13" s="52">
        <v>40</v>
      </c>
      <c r="E13" s="52">
        <v>5408618</v>
      </c>
      <c r="F13" s="53">
        <v>40</v>
      </c>
    </row>
    <row r="14" spans="1:6" s="11" customFormat="1" ht="12.75" x14ac:dyDescent="0.2">
      <c r="A14" s="92" t="s">
        <v>27</v>
      </c>
      <c r="B14" s="93"/>
      <c r="C14" s="93"/>
      <c r="D14" s="51">
        <f>SUM(D10:D13)</f>
        <v>172</v>
      </c>
      <c r="E14" s="51">
        <f>SUM(E10:E13)</f>
        <v>30702145.989999998</v>
      </c>
      <c r="F14" s="55">
        <f t="shared" ref="F14" si="0">SUM(F10:F13)</f>
        <v>172</v>
      </c>
    </row>
    <row r="15" spans="1:6" s="11" customFormat="1" ht="24" customHeight="1" x14ac:dyDescent="0.2">
      <c r="A15" s="61" t="s">
        <v>25</v>
      </c>
      <c r="B15" s="15" t="s">
        <v>34</v>
      </c>
      <c r="C15" s="24" t="s">
        <v>32</v>
      </c>
      <c r="D15" s="16">
        <v>17</v>
      </c>
      <c r="E15" s="16">
        <v>2128310.7599999998</v>
      </c>
      <c r="F15" s="17">
        <v>17</v>
      </c>
    </row>
    <row r="16" spans="1:6" s="27" customFormat="1" ht="12" x14ac:dyDescent="0.2">
      <c r="A16" s="99" t="s">
        <v>24</v>
      </c>
      <c r="B16" s="100"/>
      <c r="C16" s="100"/>
      <c r="D16" s="25">
        <f>SUM(D15:D15)</f>
        <v>17</v>
      </c>
      <c r="E16" s="25">
        <f>SUM(E15:E15)</f>
        <v>2128310.7599999998</v>
      </c>
      <c r="F16" s="33">
        <f>SUM(F15:F15)</f>
        <v>17</v>
      </c>
    </row>
    <row r="17" spans="1:6" ht="12.75" x14ac:dyDescent="0.2">
      <c r="A17" s="80" t="s">
        <v>16</v>
      </c>
      <c r="B17" s="81"/>
      <c r="C17" s="81"/>
      <c r="D17" s="6">
        <f>D9+D16+D14</f>
        <v>6463</v>
      </c>
      <c r="E17" s="6">
        <f>E9+E16+E14</f>
        <v>811385473.02999997</v>
      </c>
      <c r="F17" s="12">
        <f>F9+F16+F14</f>
        <v>9126</v>
      </c>
    </row>
    <row r="18" spans="1:6" x14ac:dyDescent="0.2">
      <c r="A18" s="23" t="s">
        <v>36</v>
      </c>
      <c r="B18" s="7"/>
      <c r="C18" s="8"/>
      <c r="D18" s="1"/>
      <c r="E18" s="14"/>
      <c r="F18" s="1"/>
    </row>
    <row r="19" spans="1:6" x14ac:dyDescent="0.2">
      <c r="A19" s="23" t="s">
        <v>17</v>
      </c>
      <c r="B19" s="7"/>
      <c r="C19" s="8"/>
      <c r="D19" s="1"/>
      <c r="E19" s="14"/>
      <c r="F19" s="1"/>
    </row>
  </sheetData>
  <mergeCells count="8">
    <mergeCell ref="A17:C17"/>
    <mergeCell ref="A9:C9"/>
    <mergeCell ref="A1:F1"/>
    <mergeCell ref="A2:F2"/>
    <mergeCell ref="A4:A8"/>
    <mergeCell ref="A16:C16"/>
    <mergeCell ref="A10:A13"/>
    <mergeCell ref="A14:C14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3"/>
    <pageSetUpPr fitToPage="1"/>
  </sheetPr>
  <dimension ref="A1:F19"/>
  <sheetViews>
    <sheetView showGridLines="0" tabSelected="1" workbookViewId="0">
      <selection activeCell="C19" sqref="C19"/>
    </sheetView>
  </sheetViews>
  <sheetFormatPr defaultRowHeight="11.25" x14ac:dyDescent="0.2"/>
  <cols>
    <col min="1" max="1" width="15.14062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82" t="s">
        <v>37</v>
      </c>
      <c r="B1" s="82"/>
      <c r="C1" s="82"/>
      <c r="D1" s="82"/>
      <c r="E1" s="82"/>
      <c r="F1" s="82"/>
    </row>
    <row r="2" spans="1:6" ht="15" x14ac:dyDescent="0.2">
      <c r="A2" s="82" t="s">
        <v>11</v>
      </c>
      <c r="B2" s="82"/>
      <c r="C2" s="82"/>
      <c r="D2" s="82"/>
      <c r="E2" s="82"/>
      <c r="F2" s="82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19.5" customHeight="1" x14ac:dyDescent="0.2">
      <c r="A4" s="83" t="s">
        <v>19</v>
      </c>
      <c r="B4" s="15" t="s">
        <v>20</v>
      </c>
      <c r="C4" s="15" t="s">
        <v>29</v>
      </c>
      <c r="D4" s="16">
        <v>126</v>
      </c>
      <c r="E4" s="16">
        <v>398039093.63</v>
      </c>
      <c r="F4" s="17">
        <v>3162</v>
      </c>
    </row>
    <row r="5" spans="1:6" ht="19.5" x14ac:dyDescent="0.2">
      <c r="A5" s="84"/>
      <c r="B5" s="15" t="s">
        <v>3</v>
      </c>
      <c r="C5" s="15" t="s">
        <v>30</v>
      </c>
      <c r="D5" s="16">
        <v>258</v>
      </c>
      <c r="E5" s="16">
        <v>22643526.280000001</v>
      </c>
      <c r="F5" s="17">
        <v>258</v>
      </c>
    </row>
    <row r="6" spans="1:6" ht="19.5" x14ac:dyDescent="0.2">
      <c r="A6" s="84"/>
      <c r="B6" s="15" t="s">
        <v>3</v>
      </c>
      <c r="C6" s="15" t="s">
        <v>31</v>
      </c>
      <c r="D6" s="16">
        <v>2</v>
      </c>
      <c r="E6" s="16">
        <v>129383.92</v>
      </c>
      <c r="F6" s="17">
        <v>2</v>
      </c>
    </row>
    <row r="7" spans="1:6" ht="19.5" x14ac:dyDescent="0.2">
      <c r="A7" s="84"/>
      <c r="B7" s="15" t="s">
        <v>3</v>
      </c>
      <c r="C7" s="15" t="s">
        <v>32</v>
      </c>
      <c r="D7" s="16">
        <v>2089</v>
      </c>
      <c r="E7" s="16">
        <v>181904642.03</v>
      </c>
      <c r="F7" s="17">
        <v>2089</v>
      </c>
    </row>
    <row r="8" spans="1:6" ht="19.5" x14ac:dyDescent="0.2">
      <c r="A8" s="84"/>
      <c r="B8" s="15" t="s">
        <v>3</v>
      </c>
      <c r="C8" s="15" t="s">
        <v>33</v>
      </c>
      <c r="D8" s="16">
        <v>445</v>
      </c>
      <c r="E8" s="16">
        <v>34913345.719999999</v>
      </c>
      <c r="F8" s="17">
        <v>445</v>
      </c>
    </row>
    <row r="9" spans="1:6" s="11" customFormat="1" ht="12.75" x14ac:dyDescent="0.2">
      <c r="A9" s="95" t="s">
        <v>18</v>
      </c>
      <c r="B9" s="121"/>
      <c r="C9" s="122"/>
      <c r="D9" s="43">
        <f>SUM(D4:D8)</f>
        <v>2920</v>
      </c>
      <c r="E9" s="43">
        <f>SUM(E4:E8)</f>
        <v>637629991.58000004</v>
      </c>
      <c r="F9" s="42">
        <f>SUM(F4:F8)</f>
        <v>5956</v>
      </c>
    </row>
    <row r="10" spans="1:6" s="11" customFormat="1" ht="19.5" x14ac:dyDescent="0.2">
      <c r="A10" s="89" t="s">
        <v>26</v>
      </c>
      <c r="B10" s="15" t="s">
        <v>21</v>
      </c>
      <c r="C10" s="15" t="s">
        <v>30</v>
      </c>
      <c r="D10" s="49">
        <v>19</v>
      </c>
      <c r="E10" s="49">
        <v>3185073.33</v>
      </c>
      <c r="F10" s="50">
        <v>19</v>
      </c>
    </row>
    <row r="11" spans="1:6" s="11" customFormat="1" ht="12.75" x14ac:dyDescent="0.2">
      <c r="A11" s="90"/>
      <c r="B11" s="15" t="s">
        <v>21</v>
      </c>
      <c r="C11" s="15" t="s">
        <v>31</v>
      </c>
      <c r="D11" s="49">
        <v>5</v>
      </c>
      <c r="E11" s="49">
        <v>1181792.1299999999</v>
      </c>
      <c r="F11" s="50">
        <v>5</v>
      </c>
    </row>
    <row r="12" spans="1:6" s="11" customFormat="1" ht="12.75" x14ac:dyDescent="0.2">
      <c r="A12" s="90"/>
      <c r="B12" s="15" t="s">
        <v>21</v>
      </c>
      <c r="C12" s="15" t="s">
        <v>32</v>
      </c>
      <c r="D12" s="49">
        <v>98</v>
      </c>
      <c r="E12" s="49">
        <v>16824101.309999999</v>
      </c>
      <c r="F12" s="50">
        <v>98</v>
      </c>
    </row>
    <row r="13" spans="1:6" s="11" customFormat="1" ht="12.75" x14ac:dyDescent="0.2">
      <c r="A13" s="91"/>
      <c r="B13" s="15" t="s">
        <v>21</v>
      </c>
      <c r="C13" s="15" t="s">
        <v>33</v>
      </c>
      <c r="D13" s="52">
        <v>57</v>
      </c>
      <c r="E13" s="52">
        <v>8133248.7000000002</v>
      </c>
      <c r="F13" s="53">
        <v>57</v>
      </c>
    </row>
    <row r="14" spans="1:6" s="11" customFormat="1" ht="12.75" x14ac:dyDescent="0.2">
      <c r="A14" s="92" t="s">
        <v>27</v>
      </c>
      <c r="B14" s="93"/>
      <c r="C14" s="93"/>
      <c r="D14" s="51">
        <f>SUM(D10:D13)</f>
        <v>179</v>
      </c>
      <c r="E14" s="51">
        <f>SUM(E10:E13)</f>
        <v>29324215.469999999</v>
      </c>
      <c r="F14" s="55">
        <f t="shared" ref="F14" si="0">SUM(F10:F13)</f>
        <v>179</v>
      </c>
    </row>
    <row r="15" spans="1:6" s="11" customFormat="1" ht="22.5" x14ac:dyDescent="0.2">
      <c r="A15" s="63" t="s">
        <v>25</v>
      </c>
      <c r="B15" s="15" t="s">
        <v>34</v>
      </c>
      <c r="C15" s="24" t="s">
        <v>32</v>
      </c>
      <c r="D15" s="16">
        <v>3</v>
      </c>
      <c r="E15" s="16">
        <v>290691.75</v>
      </c>
      <c r="F15" s="17">
        <v>3</v>
      </c>
    </row>
    <row r="16" spans="1:6" s="11" customFormat="1" ht="12.75" x14ac:dyDescent="0.2">
      <c r="A16" s="99" t="s">
        <v>24</v>
      </c>
      <c r="B16" s="100"/>
      <c r="C16" s="100"/>
      <c r="D16" s="25">
        <f>SUM(D15:D15)</f>
        <v>3</v>
      </c>
      <c r="E16" s="25">
        <f>SUM(E15:E15)</f>
        <v>290691.75</v>
      </c>
      <c r="F16" s="33">
        <f>SUM(F15:F15)</f>
        <v>3</v>
      </c>
    </row>
    <row r="17" spans="1:6" ht="12.75" x14ac:dyDescent="0.2">
      <c r="A17" s="80" t="s">
        <v>16</v>
      </c>
      <c r="B17" s="81"/>
      <c r="C17" s="81"/>
      <c r="D17" s="6">
        <f>D9+D14+D16</f>
        <v>3102</v>
      </c>
      <c r="E17" s="6">
        <f t="shared" ref="E17:F17" si="1">E9+E14+E16</f>
        <v>667244898.80000007</v>
      </c>
      <c r="F17" s="12">
        <f t="shared" si="1"/>
        <v>6138</v>
      </c>
    </row>
    <row r="18" spans="1:6" x14ac:dyDescent="0.2">
      <c r="A18" s="23" t="s">
        <v>36</v>
      </c>
      <c r="B18" s="7"/>
      <c r="C18" s="8"/>
      <c r="D18" s="1"/>
      <c r="E18" s="14"/>
      <c r="F18" s="1"/>
    </row>
    <row r="19" spans="1:6" x14ac:dyDescent="0.2">
      <c r="A19" s="23" t="s">
        <v>17</v>
      </c>
      <c r="B19" s="7"/>
      <c r="C19" s="8"/>
      <c r="D19" s="1"/>
      <c r="E19" s="14"/>
      <c r="F19" s="1"/>
    </row>
  </sheetData>
  <mergeCells count="8">
    <mergeCell ref="A17:C17"/>
    <mergeCell ref="A9:C9"/>
    <mergeCell ref="A1:F1"/>
    <mergeCell ref="A2:F2"/>
    <mergeCell ref="A4:A8"/>
    <mergeCell ref="A10:A13"/>
    <mergeCell ref="A14:C14"/>
    <mergeCell ref="A16:C16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Alagoas</vt:lpstr>
      <vt:lpstr>Bahia</vt:lpstr>
      <vt:lpstr>Ceará</vt:lpstr>
      <vt:lpstr>Maranhão</vt:lpstr>
      <vt:lpstr>Paraíba</vt:lpstr>
      <vt:lpstr>Pernambuco</vt:lpstr>
      <vt:lpstr>Piauí</vt:lpstr>
      <vt:lpstr>Rio Grande do Norte</vt:lpstr>
      <vt:lpstr>Sergipe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2018-01-15T18:30:57Z</cp:lastPrinted>
  <dcterms:created xsi:type="dcterms:W3CDTF">2005-01-19T13:30:20Z</dcterms:created>
  <dcterms:modified xsi:type="dcterms:W3CDTF">2019-02-04T18:30:40Z</dcterms:modified>
</cp:coreProperties>
</file>