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9810" windowHeight="3285" tabRatio="926"/>
  </bookViews>
  <sheets>
    <sheet name="Alagoas" sheetId="9" r:id="rId1"/>
    <sheet name="Bahia" sheetId="6" r:id="rId2"/>
    <sheet name="Ceará" sheetId="5" r:id="rId3"/>
    <sheet name="Maranhão" sheetId="24" r:id="rId4"/>
    <sheet name="Paraíba" sheetId="19" r:id="rId5"/>
    <sheet name="Pernambuco" sheetId="17" r:id="rId6"/>
    <sheet name="Piauí" sheetId="16" r:id="rId7"/>
    <sheet name="Rio Grande do Norte" sheetId="14" r:id="rId8"/>
    <sheet name="Sergipe" sheetId="27" r:id="rId9"/>
  </sheets>
  <definedNames>
    <definedName name="_xlnm._FilterDatabase" localSheetId="0" hidden="1">Alagoas!$A$3:$F$3</definedName>
    <definedName name="_xlnm._FilterDatabase" localSheetId="1" hidden="1">Bahia!$A$3:$F$3</definedName>
    <definedName name="_xlnm._FilterDatabase" localSheetId="2" hidden="1">Ceará!$A$3:$F$3</definedName>
    <definedName name="_xlnm._FilterDatabase" localSheetId="3" hidden="1">Maranhão!$A$3:$F$3</definedName>
    <definedName name="_xlnm._FilterDatabase" localSheetId="4" hidden="1">Paraíba!$A$3:$F$3</definedName>
    <definedName name="_xlnm._FilterDatabase" localSheetId="5" hidden="1">Pernambuco!$A$3:$F$3</definedName>
    <definedName name="_xlnm._FilterDatabase" localSheetId="6" hidden="1">Piauí!$A$3:$F$3</definedName>
    <definedName name="_xlnm._FilterDatabase" localSheetId="7" hidden="1">'Rio Grande do Norte'!$A$3:$F$3</definedName>
    <definedName name="_xlnm._FilterDatabase" localSheetId="8" hidden="1">Sergipe!$A$3:$F$3</definedName>
  </definedNames>
  <calcPr calcId="145621"/>
</workbook>
</file>

<file path=xl/calcChain.xml><?xml version="1.0" encoding="utf-8"?>
<calcChain xmlns="http://schemas.openxmlformats.org/spreadsheetml/2006/main">
  <c r="E13" i="27" l="1"/>
  <c r="F13" i="27"/>
  <c r="D13" i="27"/>
  <c r="E15" i="17"/>
  <c r="F15" i="17"/>
  <c r="E10" i="17"/>
  <c r="E12" i="17"/>
  <c r="D15" i="17"/>
  <c r="D12" i="19"/>
  <c r="F16" i="24"/>
  <c r="E16" i="24"/>
  <c r="D16" i="24"/>
  <c r="E18" i="5" l="1"/>
  <c r="F18" i="5"/>
  <c r="D18" i="5"/>
  <c r="E20" i="5"/>
  <c r="F22" i="5"/>
  <c r="E22" i="5"/>
  <c r="D22" i="5"/>
  <c r="F20" i="5"/>
  <c r="D20" i="5"/>
  <c r="F23" i="5"/>
  <c r="F17" i="6"/>
  <c r="E17" i="6"/>
  <c r="D17" i="6"/>
  <c r="E23" i="5" l="1"/>
  <c r="D23" i="5"/>
  <c r="D12" i="27"/>
  <c r="D10" i="27"/>
  <c r="E14" i="14"/>
  <c r="F14" i="14"/>
  <c r="D14" i="14"/>
  <c r="F17" i="16"/>
  <c r="E17" i="16"/>
  <c r="D17" i="16"/>
  <c r="E16" i="17"/>
  <c r="D14" i="19"/>
  <c r="E15" i="24"/>
  <c r="F15" i="24"/>
  <c r="D15" i="24"/>
  <c r="D10" i="24"/>
  <c r="F12" i="5"/>
  <c r="E12" i="5"/>
  <c r="D12" i="5"/>
  <c r="F12" i="6"/>
  <c r="E12" i="6"/>
  <c r="D12" i="6"/>
  <c r="F10" i="6"/>
  <c r="D10" i="6"/>
  <c r="D12" i="9"/>
  <c r="D10" i="9"/>
  <c r="E15" i="16" l="1"/>
  <c r="F15" i="16"/>
  <c r="D15" i="16"/>
  <c r="E14" i="19"/>
  <c r="F14" i="19"/>
  <c r="D14" i="5"/>
  <c r="E14" i="5"/>
  <c r="F14" i="5"/>
  <c r="E16" i="6"/>
  <c r="F16" i="6"/>
  <c r="D16" i="6"/>
  <c r="E14" i="6"/>
  <c r="F14" i="6"/>
  <c r="D14" i="6"/>
  <c r="E14" i="9" l="1"/>
  <c r="F14" i="9"/>
  <c r="D14" i="9"/>
  <c r="D15" i="9" s="1"/>
  <c r="F10" i="17" l="1"/>
  <c r="D10" i="17"/>
  <c r="D16" i="17" l="1"/>
  <c r="F16" i="17"/>
  <c r="E12" i="27"/>
  <c r="F12" i="27"/>
  <c r="D12" i="14"/>
  <c r="F12" i="14"/>
  <c r="E12" i="14"/>
  <c r="E12" i="16"/>
  <c r="D12" i="16"/>
  <c r="F12" i="16"/>
  <c r="F12" i="17"/>
  <c r="D12" i="17"/>
  <c r="E12" i="19"/>
  <c r="F12" i="19"/>
  <c r="E12" i="24"/>
  <c r="F12" i="24"/>
  <c r="D12" i="24"/>
  <c r="E12" i="9" l="1"/>
  <c r="F12" i="9"/>
  <c r="E10" i="27" l="1"/>
  <c r="F10" i="27"/>
  <c r="E10" i="16"/>
  <c r="E18" i="16" s="1"/>
  <c r="F10" i="16"/>
  <c r="F18" i="16" s="1"/>
  <c r="D10" i="16"/>
  <c r="D18" i="16" s="1"/>
  <c r="D10" i="19"/>
  <c r="D15" i="19" s="1"/>
  <c r="E10" i="24"/>
  <c r="F10" i="24"/>
  <c r="E10" i="5"/>
  <c r="F10" i="5"/>
  <c r="D10" i="5"/>
  <c r="E10" i="9"/>
  <c r="E15" i="9" s="1"/>
  <c r="F10" i="9"/>
  <c r="F15" i="9" s="1"/>
  <c r="F10" i="14" l="1"/>
  <c r="F15" i="14" s="1"/>
  <c r="E10" i="14"/>
  <c r="E15" i="14" s="1"/>
  <c r="D10" i="14"/>
  <c r="D15" i="14" s="1"/>
  <c r="F10" i="19"/>
  <c r="F15" i="19" s="1"/>
  <c r="E10" i="19"/>
  <c r="E15" i="19" s="1"/>
  <c r="E10" i="6"/>
</calcChain>
</file>

<file path=xl/sharedStrings.xml><?xml version="1.0" encoding="utf-8"?>
<sst xmlns="http://schemas.openxmlformats.org/spreadsheetml/2006/main" count="323" uniqueCount="51">
  <si>
    <t>Área</t>
  </si>
  <si>
    <t>Programa</t>
  </si>
  <si>
    <t>Modalidade</t>
  </si>
  <si>
    <t>Carta de Crédito - Individual</t>
  </si>
  <si>
    <t>Alagoas</t>
  </si>
  <si>
    <t>Bahia</t>
  </si>
  <si>
    <t>Ceará</t>
  </si>
  <si>
    <t>Maranhão</t>
  </si>
  <si>
    <t>Paraíba</t>
  </si>
  <si>
    <t>Pernambuco</t>
  </si>
  <si>
    <t>Piauí</t>
  </si>
  <si>
    <t>Sergipe</t>
  </si>
  <si>
    <t>Quantidade de Operações</t>
  </si>
  <si>
    <t>Valor do Empréstimo (R$)</t>
  </si>
  <si>
    <t>Número de Unidades</t>
  </si>
  <si>
    <t>Rio Grande do Norte</t>
  </si>
  <si>
    <t xml:space="preserve">TOTAL GERAL </t>
  </si>
  <si>
    <t>Elaboração: Banco de Dados - CBIC.</t>
  </si>
  <si>
    <t>Total Habitação</t>
  </si>
  <si>
    <t>HABITAÇÃO POPULAR</t>
  </si>
  <si>
    <t>Apoio à Produção</t>
  </si>
  <si>
    <t>Pró-Cotista</t>
  </si>
  <si>
    <t>INFRA-ESTRUTURA URBANA</t>
  </si>
  <si>
    <t>Total Infra-Estrutura Urbana</t>
  </si>
  <si>
    <t>Total Operações Especiais - Habitação</t>
  </si>
  <si>
    <t>OPER. ESPECIAIS - HABITAÇÃO</t>
  </si>
  <si>
    <t>OPER. DIVERSAS</t>
  </si>
  <si>
    <t>Total Operações Diversas</t>
  </si>
  <si>
    <t>Op. Especiais - Faixa Estendida</t>
  </si>
  <si>
    <t>SANEAMENTO BÁSICO</t>
  </si>
  <si>
    <t>Total Saneamento Básico</t>
  </si>
  <si>
    <t>Saneamento para Todos - Setor Público</t>
  </si>
  <si>
    <t>Pró-Transporte - Setor Público</t>
  </si>
  <si>
    <t>FGTS-Saúde</t>
  </si>
  <si>
    <t>SAÚDE</t>
  </si>
  <si>
    <t>Total Saúde</t>
  </si>
  <si>
    <t>CONTRATAÇÕES COM RECURSOS DO FGTS - 2020</t>
  </si>
  <si>
    <t>Fonte: Caixa Econômica Federal. Posição da Base: 25/01/2021.</t>
  </si>
  <si>
    <t>HABITAÇÃO</t>
  </si>
  <si>
    <t>PROGRAMA CASA VERDE AMARELA</t>
  </si>
  <si>
    <t>Aquisição de terreno e construção</t>
  </si>
  <si>
    <t>Construção</t>
  </si>
  <si>
    <t>Imóvel novo</t>
  </si>
  <si>
    <t>Imóvel usado</t>
  </si>
  <si>
    <t>TRANSPORTES</t>
  </si>
  <si>
    <t>ENTIDADES FILANTR S/FINS LUCRATIVOS SUS</t>
  </si>
  <si>
    <t>PLANOS, PROJETOS E PESQUISAS</t>
  </si>
  <si>
    <t>SISTEMA DE ABASTECIMENTO DE AGUA</t>
  </si>
  <si>
    <t>SISTEMA DE TRATAMENTO DE ESGOTO</t>
  </si>
  <si>
    <t>MANEJO DE AGUAS PLUVIAIS</t>
  </si>
  <si>
    <t>Total Saneamento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</si>
</sst>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color indexed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Continuous" vertical="center" wrapText="1"/>
    </xf>
    <xf numFmtId="38" fontId="2" fillId="0" borderId="0" xfId="0" applyNumberFormat="1" applyFont="1" applyAlignment="1">
      <alignment horizontal="center" vertical="center"/>
    </xf>
    <xf numFmtId="0" fontId="11" fillId="0" borderId="4" xfId="0" applyFont="1" applyFill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Continuous" vertical="center" wrapText="1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3" xfId="0" applyNumberFormat="1" applyFont="1" applyFill="1" applyBorder="1" applyAlignment="1">
      <alignment horizontal="center" vertical="center" wrapText="1"/>
    </xf>
    <xf numFmtId="3" fontId="9" fillId="8" borderId="2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1" fillId="6" borderId="16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9" fillId="9" borderId="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9" fillId="9" borderId="3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Continuous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3" fontId="9" fillId="10" borderId="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Continuous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3" fontId="9" fillId="11" borderId="2" xfId="0" applyNumberFormat="1" applyFont="1" applyFill="1" applyBorder="1" applyAlignment="1">
      <alignment horizontal="center" vertical="center" wrapText="1"/>
    </xf>
    <xf numFmtId="3" fontId="9" fillId="11" borderId="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1" fillId="6" borderId="27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F17"/>
  <sheetViews>
    <sheetView showGridLines="0" tabSelected="1" workbookViewId="0">
      <selection activeCell="A21" sqref="A21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4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74" t="s">
        <v>19</v>
      </c>
      <c r="B4" s="15" t="s">
        <v>20</v>
      </c>
      <c r="C4" s="15" t="s">
        <v>38</v>
      </c>
      <c r="D4" s="16">
        <v>44</v>
      </c>
      <c r="E4" s="16">
        <v>133291666.84999999</v>
      </c>
      <c r="F4" s="17">
        <v>1119</v>
      </c>
    </row>
    <row r="5" spans="1:6" ht="19.5" x14ac:dyDescent="0.2">
      <c r="A5" s="75"/>
      <c r="B5" s="15" t="s">
        <v>20</v>
      </c>
      <c r="C5" s="15" t="s">
        <v>39</v>
      </c>
      <c r="D5" s="16">
        <v>38</v>
      </c>
      <c r="E5" s="16">
        <v>108078366.66</v>
      </c>
      <c r="F5" s="17">
        <v>721</v>
      </c>
    </row>
    <row r="6" spans="1:6" ht="19.5" x14ac:dyDescent="0.2">
      <c r="A6" s="75"/>
      <c r="B6" s="15" t="s">
        <v>3</v>
      </c>
      <c r="C6" s="15" t="s">
        <v>40</v>
      </c>
      <c r="D6" s="16">
        <v>169</v>
      </c>
      <c r="E6" s="16">
        <v>15006591</v>
      </c>
      <c r="F6" s="17">
        <v>169</v>
      </c>
    </row>
    <row r="7" spans="1:6" ht="19.5" x14ac:dyDescent="0.2">
      <c r="A7" s="75"/>
      <c r="B7" s="15" t="s">
        <v>3</v>
      </c>
      <c r="C7" s="15" t="s">
        <v>41</v>
      </c>
      <c r="D7" s="16">
        <v>2</v>
      </c>
      <c r="E7" s="16">
        <v>135067.53</v>
      </c>
      <c r="F7" s="17">
        <v>2</v>
      </c>
    </row>
    <row r="8" spans="1:6" ht="19.5" x14ac:dyDescent="0.2">
      <c r="A8" s="75"/>
      <c r="B8" s="15" t="s">
        <v>3</v>
      </c>
      <c r="C8" s="15" t="s">
        <v>42</v>
      </c>
      <c r="D8" s="16">
        <v>1161</v>
      </c>
      <c r="E8" s="16">
        <v>106407904.52</v>
      </c>
      <c r="F8" s="17">
        <v>1161</v>
      </c>
    </row>
    <row r="9" spans="1:6" ht="19.5" x14ac:dyDescent="0.2">
      <c r="A9" s="75"/>
      <c r="B9" s="15" t="s">
        <v>3</v>
      </c>
      <c r="C9" s="15" t="s">
        <v>43</v>
      </c>
      <c r="D9" s="16">
        <v>668</v>
      </c>
      <c r="E9" s="16">
        <v>43995014.490000002</v>
      </c>
      <c r="F9" s="17">
        <v>668</v>
      </c>
    </row>
    <row r="10" spans="1:6" ht="12" x14ac:dyDescent="0.2">
      <c r="A10" s="76" t="s">
        <v>18</v>
      </c>
      <c r="B10" s="76"/>
      <c r="C10" s="77"/>
      <c r="D10" s="32">
        <f>SUM(D4:D9)</f>
        <v>2082</v>
      </c>
      <c r="E10" s="32">
        <f>SUM(E4:E9)</f>
        <v>406914611.05000001</v>
      </c>
      <c r="F10" s="33">
        <f>SUM(F4:F9)</f>
        <v>3840</v>
      </c>
    </row>
    <row r="11" spans="1:6" x14ac:dyDescent="0.2">
      <c r="A11" s="62" t="s">
        <v>26</v>
      </c>
      <c r="B11" s="15" t="s">
        <v>21</v>
      </c>
      <c r="C11" s="15" t="s">
        <v>42</v>
      </c>
      <c r="D11" s="43">
        <v>5</v>
      </c>
      <c r="E11" s="43">
        <v>765637.87</v>
      </c>
      <c r="F11" s="44">
        <v>5</v>
      </c>
    </row>
    <row r="12" spans="1:6" ht="12" x14ac:dyDescent="0.2">
      <c r="A12" s="80" t="s">
        <v>27</v>
      </c>
      <c r="B12" s="81"/>
      <c r="C12" s="81"/>
      <c r="D12" s="45">
        <f>SUM(D11:D11)</f>
        <v>5</v>
      </c>
      <c r="E12" s="45">
        <f>SUM(E11:E11)</f>
        <v>765637.87</v>
      </c>
      <c r="F12" s="47">
        <f>SUM(F11:F11)</f>
        <v>5</v>
      </c>
    </row>
    <row r="13" spans="1:6" ht="22.5" customHeight="1" x14ac:dyDescent="0.2">
      <c r="A13" s="61" t="s">
        <v>25</v>
      </c>
      <c r="B13" s="31" t="s">
        <v>28</v>
      </c>
      <c r="C13" s="31" t="s">
        <v>42</v>
      </c>
      <c r="D13" s="46">
        <v>2</v>
      </c>
      <c r="E13" s="46">
        <v>260000</v>
      </c>
      <c r="F13" s="30">
        <v>2</v>
      </c>
    </row>
    <row r="14" spans="1:6" ht="12" x14ac:dyDescent="0.2">
      <c r="A14" s="78" t="s">
        <v>24</v>
      </c>
      <c r="B14" s="78"/>
      <c r="C14" s="79"/>
      <c r="D14" s="34">
        <f>SUM(D13:D13)</f>
        <v>2</v>
      </c>
      <c r="E14" s="34">
        <f>SUM(E13:E13)</f>
        <v>260000</v>
      </c>
      <c r="F14" s="35">
        <f>SUM(F13:F13)</f>
        <v>2</v>
      </c>
    </row>
    <row r="15" spans="1:6" ht="12.75" x14ac:dyDescent="0.2">
      <c r="A15" s="71" t="s">
        <v>16</v>
      </c>
      <c r="B15" s="72"/>
      <c r="C15" s="72"/>
      <c r="D15" s="6">
        <f>D10+D14+D12</f>
        <v>2089</v>
      </c>
      <c r="E15" s="6">
        <f>E10+E14+E12</f>
        <v>407940248.92000002</v>
      </c>
      <c r="F15" s="12">
        <f>F10+F14+F12</f>
        <v>3847</v>
      </c>
    </row>
    <row r="16" spans="1:6" x14ac:dyDescent="0.2">
      <c r="A16" s="23" t="s">
        <v>37</v>
      </c>
      <c r="B16" s="7"/>
      <c r="C16" s="8"/>
      <c r="D16" s="1"/>
      <c r="E16" s="14"/>
      <c r="F16" s="1"/>
    </row>
    <row r="17" spans="1:6" x14ac:dyDescent="0.2">
      <c r="A17" s="23" t="s">
        <v>17</v>
      </c>
      <c r="B17" s="7"/>
      <c r="C17" s="8"/>
      <c r="D17" s="1"/>
      <c r="E17" s="14"/>
      <c r="F17" s="1"/>
    </row>
  </sheetData>
  <mergeCells count="7">
    <mergeCell ref="A15:C15"/>
    <mergeCell ref="A1:F1"/>
    <mergeCell ref="A2:F2"/>
    <mergeCell ref="A4:A9"/>
    <mergeCell ref="A10:C10"/>
    <mergeCell ref="A14:C14"/>
    <mergeCell ref="A12:C12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F19"/>
  <sheetViews>
    <sheetView showGridLines="0" workbookViewId="0">
      <selection activeCell="B23" sqref="B23"/>
    </sheetView>
  </sheetViews>
  <sheetFormatPr defaultRowHeight="11.25" x14ac:dyDescent="0.2"/>
  <cols>
    <col min="1" max="1" width="15.57031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5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x14ac:dyDescent="0.2">
      <c r="A4" s="84" t="s">
        <v>19</v>
      </c>
      <c r="B4" s="15" t="s">
        <v>20</v>
      </c>
      <c r="C4" s="15" t="s">
        <v>38</v>
      </c>
      <c r="D4" s="16">
        <v>271</v>
      </c>
      <c r="E4" s="16">
        <v>826664020.09000003</v>
      </c>
      <c r="F4" s="17">
        <v>6564</v>
      </c>
    </row>
    <row r="5" spans="1:6" ht="19.5" x14ac:dyDescent="0.2">
      <c r="A5" s="85"/>
      <c r="B5" s="15" t="s">
        <v>20</v>
      </c>
      <c r="C5" s="15" t="s">
        <v>39</v>
      </c>
      <c r="D5" s="16">
        <v>208</v>
      </c>
      <c r="E5" s="16">
        <v>522720284.42000002</v>
      </c>
      <c r="F5" s="17">
        <v>3236</v>
      </c>
    </row>
    <row r="6" spans="1:6" ht="19.5" x14ac:dyDescent="0.2">
      <c r="A6" s="85"/>
      <c r="B6" s="15" t="s">
        <v>3</v>
      </c>
      <c r="C6" s="15" t="s">
        <v>40</v>
      </c>
      <c r="D6" s="16">
        <v>199</v>
      </c>
      <c r="E6" s="16">
        <v>20306615.559999999</v>
      </c>
      <c r="F6" s="17">
        <v>199</v>
      </c>
    </row>
    <row r="7" spans="1:6" ht="19.5" x14ac:dyDescent="0.2">
      <c r="A7" s="85"/>
      <c r="B7" s="15" t="s">
        <v>3</v>
      </c>
      <c r="C7" s="15" t="s">
        <v>41</v>
      </c>
      <c r="D7" s="16">
        <v>8</v>
      </c>
      <c r="E7" s="16">
        <v>713169.44</v>
      </c>
      <c r="F7" s="17">
        <v>8</v>
      </c>
    </row>
    <row r="8" spans="1:6" ht="19.5" x14ac:dyDescent="0.2">
      <c r="A8" s="85"/>
      <c r="B8" s="15" t="s">
        <v>3</v>
      </c>
      <c r="C8" s="15" t="s">
        <v>42</v>
      </c>
      <c r="D8" s="16">
        <v>2352</v>
      </c>
      <c r="E8" s="16">
        <v>246711402.15000001</v>
      </c>
      <c r="F8" s="17">
        <v>2352</v>
      </c>
    </row>
    <row r="9" spans="1:6" ht="19.5" x14ac:dyDescent="0.2">
      <c r="A9" s="85"/>
      <c r="B9" s="15" t="s">
        <v>3</v>
      </c>
      <c r="C9" s="15" t="s">
        <v>43</v>
      </c>
      <c r="D9" s="16">
        <v>707</v>
      </c>
      <c r="E9" s="16">
        <v>58262580.75</v>
      </c>
      <c r="F9" s="17">
        <v>707</v>
      </c>
    </row>
    <row r="10" spans="1:6" s="11" customFormat="1" ht="12.75" x14ac:dyDescent="0.2">
      <c r="A10" s="82" t="s">
        <v>18</v>
      </c>
      <c r="B10" s="82"/>
      <c r="C10" s="83"/>
      <c r="D10" s="9">
        <f>SUM(D4:D9)</f>
        <v>3745</v>
      </c>
      <c r="E10" s="9">
        <f>SUM(E4:E9)</f>
        <v>1675378072.4100001</v>
      </c>
      <c r="F10" s="10">
        <f>SUM(F4:F9)</f>
        <v>13066</v>
      </c>
    </row>
    <row r="11" spans="1:6" s="11" customFormat="1" ht="12.75" x14ac:dyDescent="0.2">
      <c r="A11" s="62" t="s">
        <v>26</v>
      </c>
      <c r="B11" s="15" t="s">
        <v>21</v>
      </c>
      <c r="C11" s="15" t="s">
        <v>42</v>
      </c>
      <c r="D11" s="43">
        <v>10</v>
      </c>
      <c r="E11" s="43">
        <v>1522510</v>
      </c>
      <c r="F11" s="44">
        <v>10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10</v>
      </c>
      <c r="E12" s="45">
        <f>SUM(E11:E11)</f>
        <v>1522510</v>
      </c>
      <c r="F12" s="47">
        <f>SUM(F11:F11)</f>
        <v>10</v>
      </c>
    </row>
    <row r="13" spans="1:6" s="27" customFormat="1" ht="39" customHeight="1" x14ac:dyDescent="0.2">
      <c r="A13" s="53" t="s">
        <v>34</v>
      </c>
      <c r="B13" s="48" t="s">
        <v>33</v>
      </c>
      <c r="C13" s="41" t="s">
        <v>45</v>
      </c>
      <c r="D13" s="49">
        <v>14</v>
      </c>
      <c r="E13" s="49">
        <v>117199500</v>
      </c>
      <c r="F13" s="52">
        <v>0</v>
      </c>
    </row>
    <row r="14" spans="1:6" s="27" customFormat="1" ht="16.5" customHeight="1" x14ac:dyDescent="0.2">
      <c r="A14" s="86" t="s">
        <v>35</v>
      </c>
      <c r="B14" s="86"/>
      <c r="C14" s="87"/>
      <c r="D14" s="54">
        <f>D13</f>
        <v>14</v>
      </c>
      <c r="E14" s="54">
        <f t="shared" ref="E14:F14" si="0">E13</f>
        <v>117199500</v>
      </c>
      <c r="F14" s="55">
        <f t="shared" si="0"/>
        <v>0</v>
      </c>
    </row>
    <row r="15" spans="1:6" s="27" customFormat="1" ht="31.5" customHeight="1" x14ac:dyDescent="0.2">
      <c r="A15" s="53" t="s">
        <v>22</v>
      </c>
      <c r="B15" s="48" t="s">
        <v>32</v>
      </c>
      <c r="C15" s="41" t="s">
        <v>44</v>
      </c>
      <c r="D15" s="49">
        <v>1</v>
      </c>
      <c r="E15" s="49">
        <v>18252668.25</v>
      </c>
      <c r="F15" s="52">
        <v>0</v>
      </c>
    </row>
    <row r="16" spans="1:6" s="27" customFormat="1" ht="16.5" customHeight="1" x14ac:dyDescent="0.2">
      <c r="A16" s="88" t="s">
        <v>23</v>
      </c>
      <c r="B16" s="89"/>
      <c r="C16" s="89"/>
      <c r="D16" s="25">
        <f>D15</f>
        <v>1</v>
      </c>
      <c r="E16" s="25">
        <f t="shared" ref="E16:F16" si="1">E15</f>
        <v>18252668.25</v>
      </c>
      <c r="F16" s="26">
        <f t="shared" si="1"/>
        <v>0</v>
      </c>
    </row>
    <row r="17" spans="1:6" ht="12.75" x14ac:dyDescent="0.2">
      <c r="A17" s="71" t="s">
        <v>16</v>
      </c>
      <c r="B17" s="72"/>
      <c r="C17" s="72"/>
      <c r="D17" s="6">
        <f>D10+D12+D14+D16</f>
        <v>3770</v>
      </c>
      <c r="E17" s="6">
        <f>E10+E12+E14+E16</f>
        <v>1812352750.6600001</v>
      </c>
      <c r="F17" s="12">
        <f>F10+F12+F14+F16</f>
        <v>13076</v>
      </c>
    </row>
    <row r="18" spans="1:6" x14ac:dyDescent="0.2">
      <c r="A18" s="23" t="s">
        <v>37</v>
      </c>
      <c r="B18" s="7"/>
      <c r="C18" s="8"/>
      <c r="D18" s="1"/>
      <c r="E18" s="14"/>
      <c r="F18" s="1"/>
    </row>
    <row r="19" spans="1:6" x14ac:dyDescent="0.2">
      <c r="A19" s="23" t="s">
        <v>17</v>
      </c>
      <c r="B19" s="7"/>
      <c r="C19" s="8"/>
      <c r="D19" s="1"/>
      <c r="E19" s="14"/>
      <c r="F19" s="1"/>
    </row>
  </sheetData>
  <mergeCells count="8">
    <mergeCell ref="A17:C17"/>
    <mergeCell ref="A10:C10"/>
    <mergeCell ref="A1:F1"/>
    <mergeCell ref="A2:F2"/>
    <mergeCell ref="A4:A9"/>
    <mergeCell ref="A12:C12"/>
    <mergeCell ref="A14:C14"/>
    <mergeCell ref="A16:C16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5"/>
  <sheetViews>
    <sheetView showGridLines="0" topLeftCell="A7" workbookViewId="0">
      <selection activeCell="A24" sqref="A24"/>
    </sheetView>
  </sheetViews>
  <sheetFormatPr defaultRowHeight="11.25" x14ac:dyDescent="0.2"/>
  <cols>
    <col min="1" max="1" width="17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6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74" t="s">
        <v>19</v>
      </c>
      <c r="B4" s="15" t="s">
        <v>20</v>
      </c>
      <c r="C4" s="15" t="s">
        <v>38</v>
      </c>
      <c r="D4" s="16">
        <v>139</v>
      </c>
      <c r="E4" s="16">
        <v>592201301.80999994</v>
      </c>
      <c r="F4" s="17">
        <v>4438</v>
      </c>
    </row>
    <row r="5" spans="1:6" ht="19.5" x14ac:dyDescent="0.2">
      <c r="A5" s="75"/>
      <c r="B5" s="15" t="s">
        <v>20</v>
      </c>
      <c r="C5" s="15" t="s">
        <v>39</v>
      </c>
      <c r="D5" s="16">
        <v>108</v>
      </c>
      <c r="E5" s="16">
        <v>241469595.84</v>
      </c>
      <c r="F5" s="17">
        <v>1755</v>
      </c>
    </row>
    <row r="6" spans="1:6" ht="19.5" x14ac:dyDescent="0.2">
      <c r="A6" s="75"/>
      <c r="B6" s="15" t="s">
        <v>3</v>
      </c>
      <c r="C6" s="15" t="s">
        <v>40</v>
      </c>
      <c r="D6" s="16">
        <v>350</v>
      </c>
      <c r="E6" s="16">
        <v>35325055.149999999</v>
      </c>
      <c r="F6" s="17">
        <v>350</v>
      </c>
    </row>
    <row r="7" spans="1:6" ht="19.5" x14ac:dyDescent="0.2">
      <c r="A7" s="75"/>
      <c r="B7" s="15" t="s">
        <v>3</v>
      </c>
      <c r="C7" s="15" t="s">
        <v>41</v>
      </c>
      <c r="D7" s="16">
        <v>5</v>
      </c>
      <c r="E7" s="16">
        <v>425735.12</v>
      </c>
      <c r="F7" s="17">
        <v>5</v>
      </c>
    </row>
    <row r="8" spans="1:6" ht="19.5" x14ac:dyDescent="0.2">
      <c r="A8" s="75"/>
      <c r="B8" s="15" t="s">
        <v>3</v>
      </c>
      <c r="C8" s="15" t="s">
        <v>42</v>
      </c>
      <c r="D8" s="16">
        <v>4664</v>
      </c>
      <c r="E8" s="16">
        <v>493721603.07999998</v>
      </c>
      <c r="F8" s="17">
        <v>4664</v>
      </c>
    </row>
    <row r="9" spans="1:6" ht="19.5" x14ac:dyDescent="0.2">
      <c r="A9" s="75"/>
      <c r="B9" s="15" t="s">
        <v>3</v>
      </c>
      <c r="C9" s="15" t="s">
        <v>43</v>
      </c>
      <c r="D9" s="16">
        <v>205</v>
      </c>
      <c r="E9" s="16">
        <v>18022996.640000001</v>
      </c>
      <c r="F9" s="17">
        <v>205</v>
      </c>
    </row>
    <row r="10" spans="1:6" s="11" customFormat="1" ht="12.75" x14ac:dyDescent="0.2">
      <c r="A10" s="90" t="s">
        <v>18</v>
      </c>
      <c r="B10" s="91"/>
      <c r="C10" s="92"/>
      <c r="D10" s="50">
        <f>SUM(D4:D9)</f>
        <v>5471</v>
      </c>
      <c r="E10" s="50">
        <f>SUM(E4:E9)</f>
        <v>1381166287.6400001</v>
      </c>
      <c r="F10" s="51">
        <f>SUM(F4:F9)</f>
        <v>11417</v>
      </c>
    </row>
    <row r="11" spans="1:6" s="11" customFormat="1" ht="12.75" x14ac:dyDescent="0.2">
      <c r="A11" s="62" t="s">
        <v>26</v>
      </c>
      <c r="B11" s="15" t="s">
        <v>21</v>
      </c>
      <c r="C11" s="15" t="s">
        <v>42</v>
      </c>
      <c r="D11" s="43">
        <v>5</v>
      </c>
      <c r="E11" s="43">
        <v>685987.68</v>
      </c>
      <c r="F11" s="44">
        <v>5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5</v>
      </c>
      <c r="E12" s="45">
        <f>SUM(E11:E11)</f>
        <v>685987.68</v>
      </c>
      <c r="F12" s="47">
        <f>SUM(F11:F11)</f>
        <v>5</v>
      </c>
    </row>
    <row r="13" spans="1:6" s="11" customFormat="1" ht="22.5" customHeight="1" x14ac:dyDescent="0.2">
      <c r="A13" s="61" t="s">
        <v>25</v>
      </c>
      <c r="B13" s="56" t="s">
        <v>28</v>
      </c>
      <c r="C13" s="56" t="s">
        <v>42</v>
      </c>
      <c r="D13" s="57">
        <v>4</v>
      </c>
      <c r="E13" s="57">
        <v>413200</v>
      </c>
      <c r="F13" s="58">
        <v>4</v>
      </c>
    </row>
    <row r="14" spans="1:6" s="11" customFormat="1" ht="12.75" customHeight="1" x14ac:dyDescent="0.2">
      <c r="A14" s="89" t="s">
        <v>24</v>
      </c>
      <c r="B14" s="89"/>
      <c r="C14" s="89"/>
      <c r="D14" s="25">
        <f>SUM(D13:D13)</f>
        <v>4</v>
      </c>
      <c r="E14" s="25">
        <f>SUM(E13:E13)</f>
        <v>413200</v>
      </c>
      <c r="F14" s="26">
        <f>SUM(F13:F13)</f>
        <v>4</v>
      </c>
    </row>
    <row r="15" spans="1:6" s="11" customFormat="1" ht="21" customHeight="1" x14ac:dyDescent="0.2">
      <c r="A15" s="95" t="s">
        <v>29</v>
      </c>
      <c r="B15" s="48" t="s">
        <v>31</v>
      </c>
      <c r="C15" s="41" t="s">
        <v>46</v>
      </c>
      <c r="D15" s="39">
        <v>5</v>
      </c>
      <c r="E15" s="39">
        <v>5615901.3200000003</v>
      </c>
      <c r="F15" s="69">
        <v>0</v>
      </c>
    </row>
    <row r="16" spans="1:6" s="11" customFormat="1" ht="24" customHeight="1" x14ac:dyDescent="0.2">
      <c r="A16" s="96"/>
      <c r="B16" s="48" t="s">
        <v>31</v>
      </c>
      <c r="C16" s="41" t="s">
        <v>47</v>
      </c>
      <c r="D16" s="39">
        <v>6</v>
      </c>
      <c r="E16" s="39">
        <v>127086958.65000001</v>
      </c>
      <c r="F16" s="69">
        <v>0</v>
      </c>
    </row>
    <row r="17" spans="1:6" ht="19.5" x14ac:dyDescent="0.2">
      <c r="A17" s="97"/>
      <c r="B17" s="48" t="s">
        <v>31</v>
      </c>
      <c r="C17" s="41" t="s">
        <v>48</v>
      </c>
      <c r="D17" s="49">
        <v>4</v>
      </c>
      <c r="E17" s="49">
        <v>127406410.62</v>
      </c>
      <c r="F17" s="52">
        <v>0</v>
      </c>
    </row>
    <row r="18" spans="1:6" ht="12" x14ac:dyDescent="0.2">
      <c r="A18" s="93" t="s">
        <v>30</v>
      </c>
      <c r="B18" s="94"/>
      <c r="C18" s="94"/>
      <c r="D18" s="64">
        <f>SUM(D15:D17)</f>
        <v>15</v>
      </c>
      <c r="E18" s="64">
        <f t="shared" ref="E18:F18" si="0">SUM(E15:E17)</f>
        <v>260109270.59</v>
      </c>
      <c r="F18" s="64">
        <f t="shared" si="0"/>
        <v>0</v>
      </c>
    </row>
    <row r="19" spans="1:6" s="11" customFormat="1" ht="39" customHeight="1" x14ac:dyDescent="0.2">
      <c r="A19" s="53" t="s">
        <v>22</v>
      </c>
      <c r="B19" s="48" t="s">
        <v>32</v>
      </c>
      <c r="C19" s="41" t="s">
        <v>44</v>
      </c>
      <c r="D19" s="49">
        <v>1</v>
      </c>
      <c r="E19" s="49">
        <v>18998423</v>
      </c>
      <c r="F19" s="52">
        <v>0</v>
      </c>
    </row>
    <row r="20" spans="1:6" s="11" customFormat="1" ht="12.75" x14ac:dyDescent="0.2">
      <c r="A20" s="88" t="s">
        <v>23</v>
      </c>
      <c r="B20" s="89"/>
      <c r="C20" s="89"/>
      <c r="D20" s="25">
        <f>D19</f>
        <v>1</v>
      </c>
      <c r="E20" s="25">
        <f>E19</f>
        <v>18998423</v>
      </c>
      <c r="F20" s="26">
        <f t="shared" ref="F20" si="1">F19</f>
        <v>0</v>
      </c>
    </row>
    <row r="21" spans="1:6" s="11" customFormat="1" ht="39" customHeight="1" x14ac:dyDescent="0.2">
      <c r="A21" s="53" t="s">
        <v>34</v>
      </c>
      <c r="B21" s="48" t="s">
        <v>33</v>
      </c>
      <c r="C21" s="41" t="s">
        <v>45</v>
      </c>
      <c r="D21" s="49">
        <v>3</v>
      </c>
      <c r="E21" s="49">
        <v>20870350.309999999</v>
      </c>
      <c r="F21" s="52">
        <v>0</v>
      </c>
    </row>
    <row r="22" spans="1:6" s="11" customFormat="1" ht="12.75" x14ac:dyDescent="0.2">
      <c r="A22" s="80" t="s">
        <v>35</v>
      </c>
      <c r="B22" s="81"/>
      <c r="C22" s="81"/>
      <c r="D22" s="45">
        <f>D21</f>
        <v>3</v>
      </c>
      <c r="E22" s="45">
        <f t="shared" ref="E22:F22" si="2">E21</f>
        <v>20870350.309999999</v>
      </c>
      <c r="F22" s="47">
        <f t="shared" si="2"/>
        <v>0</v>
      </c>
    </row>
    <row r="23" spans="1:6" ht="12.75" x14ac:dyDescent="0.2">
      <c r="A23" s="71" t="s">
        <v>16</v>
      </c>
      <c r="B23" s="72"/>
      <c r="C23" s="72"/>
      <c r="D23" s="6">
        <f>D10+D12+D14+D18+D20+D22</f>
        <v>5499</v>
      </c>
      <c r="E23" s="6">
        <f t="shared" ref="E23:F23" si="3">E10+E12+E14+E18+E20+E22</f>
        <v>1682243519.22</v>
      </c>
      <c r="F23" s="12">
        <f t="shared" si="3"/>
        <v>11426</v>
      </c>
    </row>
    <row r="24" spans="1:6" x14ac:dyDescent="0.2">
      <c r="A24" s="23" t="s">
        <v>37</v>
      </c>
      <c r="B24" s="7"/>
      <c r="C24" s="8"/>
      <c r="D24" s="1"/>
      <c r="E24" s="14"/>
      <c r="F24" s="1"/>
    </row>
    <row r="25" spans="1:6" x14ac:dyDescent="0.2">
      <c r="A25" s="23" t="s">
        <v>17</v>
      </c>
      <c r="B25" s="7"/>
      <c r="C25" s="8"/>
      <c r="D25" s="1"/>
      <c r="E25" s="14"/>
      <c r="F25" s="1"/>
    </row>
  </sheetData>
  <mergeCells count="11">
    <mergeCell ref="A23:C23"/>
    <mergeCell ref="A10:C10"/>
    <mergeCell ref="A1:F1"/>
    <mergeCell ref="A2:F2"/>
    <mergeCell ref="A14:C14"/>
    <mergeCell ref="A4:A9"/>
    <mergeCell ref="A12:C12"/>
    <mergeCell ref="A18:C18"/>
    <mergeCell ref="A15:A17"/>
    <mergeCell ref="A20:C20"/>
    <mergeCell ref="A22:C22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F20"/>
  <sheetViews>
    <sheetView showGridLines="0" workbookViewId="0">
      <selection activeCell="A17" sqref="A17"/>
    </sheetView>
  </sheetViews>
  <sheetFormatPr defaultRowHeight="11.25" x14ac:dyDescent="0.2"/>
  <cols>
    <col min="1" max="1" width="17.28515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7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74" t="s">
        <v>19</v>
      </c>
      <c r="B4" s="15" t="s">
        <v>20</v>
      </c>
      <c r="C4" s="15" t="s">
        <v>38</v>
      </c>
      <c r="D4" s="16">
        <v>72</v>
      </c>
      <c r="E4" s="16">
        <v>207523198.27000001</v>
      </c>
      <c r="F4" s="17">
        <v>4252</v>
      </c>
    </row>
    <row r="5" spans="1:6" ht="19.5" x14ac:dyDescent="0.2">
      <c r="A5" s="75"/>
      <c r="B5" s="15" t="s">
        <v>20</v>
      </c>
      <c r="C5" s="15" t="s">
        <v>39</v>
      </c>
      <c r="D5" s="16">
        <v>41</v>
      </c>
      <c r="E5" s="16">
        <v>141114154.05000001</v>
      </c>
      <c r="F5" s="17">
        <v>785</v>
      </c>
    </row>
    <row r="6" spans="1:6" ht="19.5" x14ac:dyDescent="0.2">
      <c r="A6" s="75"/>
      <c r="B6" s="15" t="s">
        <v>3</v>
      </c>
      <c r="C6" s="15" t="s">
        <v>40</v>
      </c>
      <c r="D6" s="16">
        <v>78</v>
      </c>
      <c r="E6" s="16">
        <v>8087759.8799999999</v>
      </c>
      <c r="F6" s="17">
        <v>78</v>
      </c>
    </row>
    <row r="7" spans="1:6" ht="19.5" x14ac:dyDescent="0.2">
      <c r="A7" s="75"/>
      <c r="B7" s="15" t="s">
        <v>3</v>
      </c>
      <c r="C7" s="15" t="s">
        <v>41</v>
      </c>
      <c r="D7" s="16">
        <v>1</v>
      </c>
      <c r="E7" s="16">
        <v>58059.17</v>
      </c>
      <c r="F7" s="17">
        <v>1</v>
      </c>
    </row>
    <row r="8" spans="1:6" ht="19.5" x14ac:dyDescent="0.2">
      <c r="A8" s="75"/>
      <c r="B8" s="15" t="s">
        <v>3</v>
      </c>
      <c r="C8" s="15" t="s">
        <v>42</v>
      </c>
      <c r="D8" s="16">
        <v>1228</v>
      </c>
      <c r="E8" s="16">
        <v>117381780.94</v>
      </c>
      <c r="F8" s="17">
        <v>1228</v>
      </c>
    </row>
    <row r="9" spans="1:6" ht="19.5" x14ac:dyDescent="0.2">
      <c r="A9" s="75"/>
      <c r="B9" s="15" t="s">
        <v>3</v>
      </c>
      <c r="C9" s="15" t="s">
        <v>43</v>
      </c>
      <c r="D9" s="16">
        <v>383</v>
      </c>
      <c r="E9" s="16">
        <v>27902241.420000002</v>
      </c>
      <c r="F9" s="17">
        <v>383</v>
      </c>
    </row>
    <row r="10" spans="1:6" s="11" customFormat="1" ht="12.75" x14ac:dyDescent="0.2">
      <c r="A10" s="90" t="s">
        <v>18</v>
      </c>
      <c r="B10" s="91"/>
      <c r="C10" s="92"/>
      <c r="D10" s="37">
        <f>SUM(D4:D9)</f>
        <v>1803</v>
      </c>
      <c r="E10" s="37">
        <f>SUM(E4:E9)</f>
        <v>502067193.73000008</v>
      </c>
      <c r="F10" s="36">
        <f>SUM(F4:F9)</f>
        <v>6727</v>
      </c>
    </row>
    <row r="11" spans="1:6" s="11" customFormat="1" ht="12.75" x14ac:dyDescent="0.2">
      <c r="A11" s="67" t="s">
        <v>26</v>
      </c>
      <c r="B11" s="15" t="s">
        <v>21</v>
      </c>
      <c r="C11" s="15" t="s">
        <v>42</v>
      </c>
      <c r="D11" s="43">
        <v>13</v>
      </c>
      <c r="E11" s="43">
        <v>2249468.37</v>
      </c>
      <c r="F11" s="44">
        <v>13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13</v>
      </c>
      <c r="E12" s="45">
        <f>SUM(E11:E11)</f>
        <v>2249468.37</v>
      </c>
      <c r="F12" s="47">
        <f>SUM(F11:F11)</f>
        <v>13</v>
      </c>
    </row>
    <row r="13" spans="1:6" s="11" customFormat="1" ht="27" customHeight="1" x14ac:dyDescent="0.2">
      <c r="A13" s="99" t="s">
        <v>25</v>
      </c>
      <c r="B13" s="15" t="s">
        <v>28</v>
      </c>
      <c r="C13" s="15" t="s">
        <v>40</v>
      </c>
      <c r="D13" s="16">
        <v>2</v>
      </c>
      <c r="E13" s="16">
        <v>239600</v>
      </c>
      <c r="F13" s="17">
        <v>2</v>
      </c>
    </row>
    <row r="14" spans="1:6" s="11" customFormat="1" ht="27" customHeight="1" x14ac:dyDescent="0.2">
      <c r="A14" s="100"/>
      <c r="B14" s="15" t="s">
        <v>28</v>
      </c>
      <c r="C14" s="15" t="s">
        <v>42</v>
      </c>
      <c r="D14" s="16">
        <v>7</v>
      </c>
      <c r="E14" s="16">
        <v>665000</v>
      </c>
      <c r="F14" s="17">
        <v>7</v>
      </c>
    </row>
    <row r="15" spans="1:6" s="11" customFormat="1" ht="12.75" customHeight="1" x14ac:dyDescent="0.2">
      <c r="A15" s="98" t="s">
        <v>24</v>
      </c>
      <c r="B15" s="98"/>
      <c r="C15" s="88"/>
      <c r="D15" s="25">
        <f>SUM(D13:D14)</f>
        <v>9</v>
      </c>
      <c r="E15" s="25">
        <f t="shared" ref="E15:F15" si="0">SUM(E13:E14)</f>
        <v>904600</v>
      </c>
      <c r="F15" s="63">
        <f t="shared" si="0"/>
        <v>9</v>
      </c>
    </row>
    <row r="16" spans="1:6" ht="12.75" x14ac:dyDescent="0.2">
      <c r="A16" s="71" t="s">
        <v>16</v>
      </c>
      <c r="B16" s="72"/>
      <c r="C16" s="72"/>
      <c r="D16" s="6">
        <f>D10+D12+D15</f>
        <v>1825</v>
      </c>
      <c r="E16" s="6">
        <f>E10+E12+E15</f>
        <v>505221262.10000008</v>
      </c>
      <c r="F16" s="12">
        <f>F10+F12+F15</f>
        <v>6749</v>
      </c>
    </row>
    <row r="17" spans="1:6" x14ac:dyDescent="0.2">
      <c r="A17" s="23" t="s">
        <v>37</v>
      </c>
      <c r="B17" s="7"/>
      <c r="C17" s="8"/>
      <c r="D17" s="1"/>
      <c r="E17" s="14"/>
      <c r="F17" s="1"/>
    </row>
    <row r="18" spans="1:6" x14ac:dyDescent="0.2">
      <c r="A18" s="23" t="s">
        <v>17</v>
      </c>
      <c r="B18" s="7"/>
      <c r="C18" s="8"/>
      <c r="D18" s="1"/>
      <c r="E18" s="14"/>
      <c r="F18" s="1"/>
    </row>
    <row r="20" spans="1:6" x14ac:dyDescent="0.2">
      <c r="A20" s="28"/>
    </row>
  </sheetData>
  <mergeCells count="8">
    <mergeCell ref="A16:C16"/>
    <mergeCell ref="A1:F1"/>
    <mergeCell ref="A2:F2"/>
    <mergeCell ref="A10:C10"/>
    <mergeCell ref="A15:C15"/>
    <mergeCell ref="A4:A9"/>
    <mergeCell ref="A12:C12"/>
    <mergeCell ref="A13:A14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F17"/>
  <sheetViews>
    <sheetView showGridLines="0" workbookViewId="0">
      <selection activeCell="A19" sqref="A19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8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x14ac:dyDescent="0.2">
      <c r="A4" s="99" t="s">
        <v>19</v>
      </c>
      <c r="B4" s="15" t="s">
        <v>20</v>
      </c>
      <c r="C4" s="15" t="s">
        <v>38</v>
      </c>
      <c r="D4" s="16">
        <v>151</v>
      </c>
      <c r="E4" s="16">
        <v>137183055</v>
      </c>
      <c r="F4" s="17">
        <v>1249</v>
      </c>
    </row>
    <row r="5" spans="1:6" ht="19.5" x14ac:dyDescent="0.2">
      <c r="A5" s="85"/>
      <c r="B5" s="15" t="s">
        <v>20</v>
      </c>
      <c r="C5" s="15" t="s">
        <v>39</v>
      </c>
      <c r="D5" s="16">
        <v>126</v>
      </c>
      <c r="E5" s="16">
        <v>141491268.91</v>
      </c>
      <c r="F5" s="17">
        <v>1013</v>
      </c>
    </row>
    <row r="6" spans="1:6" ht="19.5" x14ac:dyDescent="0.2">
      <c r="A6" s="85"/>
      <c r="B6" s="15" t="s">
        <v>3</v>
      </c>
      <c r="C6" s="15" t="s">
        <v>40</v>
      </c>
      <c r="D6" s="16">
        <v>324</v>
      </c>
      <c r="E6" s="16">
        <v>31305271.75</v>
      </c>
      <c r="F6" s="17">
        <v>324</v>
      </c>
    </row>
    <row r="7" spans="1:6" ht="19.5" x14ac:dyDescent="0.2">
      <c r="A7" s="85"/>
      <c r="B7" s="15" t="s">
        <v>3</v>
      </c>
      <c r="C7" s="15" t="s">
        <v>41</v>
      </c>
      <c r="D7" s="16">
        <v>7</v>
      </c>
      <c r="E7" s="16">
        <v>562234.72</v>
      </c>
      <c r="F7" s="17">
        <v>7</v>
      </c>
    </row>
    <row r="8" spans="1:6" ht="19.5" x14ac:dyDescent="0.2">
      <c r="A8" s="85"/>
      <c r="B8" s="15" t="s">
        <v>3</v>
      </c>
      <c r="C8" s="15" t="s">
        <v>42</v>
      </c>
      <c r="D8" s="16">
        <v>6278</v>
      </c>
      <c r="E8" s="16">
        <v>624651898.89999998</v>
      </c>
      <c r="F8" s="17">
        <v>6278</v>
      </c>
    </row>
    <row r="9" spans="1:6" ht="19.5" x14ac:dyDescent="0.2">
      <c r="A9" s="85"/>
      <c r="B9" s="15" t="s">
        <v>3</v>
      </c>
      <c r="C9" s="15" t="s">
        <v>43</v>
      </c>
      <c r="D9" s="16">
        <v>313</v>
      </c>
      <c r="E9" s="16">
        <v>23361251.800000001</v>
      </c>
      <c r="F9" s="17">
        <v>313</v>
      </c>
    </row>
    <row r="10" spans="1:6" s="11" customFormat="1" ht="12.75" x14ac:dyDescent="0.2">
      <c r="A10" s="90" t="s">
        <v>18</v>
      </c>
      <c r="B10" s="90"/>
      <c r="C10" s="101"/>
      <c r="D10" s="9">
        <f>SUM(D4:D9)</f>
        <v>7199</v>
      </c>
      <c r="E10" s="9">
        <f>SUM(E4:E9)</f>
        <v>958554981.07999992</v>
      </c>
      <c r="F10" s="10">
        <f>SUM(F4:F9)</f>
        <v>9184</v>
      </c>
    </row>
    <row r="11" spans="1:6" s="11" customFormat="1" ht="12.75" x14ac:dyDescent="0.2">
      <c r="A11" s="67" t="s">
        <v>26</v>
      </c>
      <c r="B11" s="15" t="s">
        <v>21</v>
      </c>
      <c r="C11" s="15" t="s">
        <v>42</v>
      </c>
      <c r="D11" s="43">
        <v>2</v>
      </c>
      <c r="E11" s="43">
        <v>355973.63</v>
      </c>
      <c r="F11" s="44">
        <v>2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2</v>
      </c>
      <c r="E12" s="45">
        <f>SUM(E11:E11)</f>
        <v>355973.63</v>
      </c>
      <c r="F12" s="47">
        <f>SUM(F11:F11)</f>
        <v>2</v>
      </c>
    </row>
    <row r="13" spans="1:6" s="11" customFormat="1" ht="22.5" customHeight="1" x14ac:dyDescent="0.2">
      <c r="A13" s="66" t="s">
        <v>34</v>
      </c>
      <c r="B13" s="59" t="s">
        <v>33</v>
      </c>
      <c r="C13" s="59" t="s">
        <v>45</v>
      </c>
      <c r="D13" s="60">
        <v>1</v>
      </c>
      <c r="E13" s="60">
        <v>15232634.82</v>
      </c>
      <c r="F13" s="17">
        <v>0</v>
      </c>
    </row>
    <row r="14" spans="1:6" s="11" customFormat="1" ht="12.75" customHeight="1" x14ac:dyDescent="0.2">
      <c r="A14" s="98" t="s">
        <v>35</v>
      </c>
      <c r="B14" s="98"/>
      <c r="C14" s="88"/>
      <c r="D14" s="25">
        <f>SUM(D13:D13)</f>
        <v>1</v>
      </c>
      <c r="E14" s="25">
        <f>SUM(E13:E13)</f>
        <v>15232634.82</v>
      </c>
      <c r="F14" s="26">
        <f>SUM(F13:F13)</f>
        <v>0</v>
      </c>
    </row>
    <row r="15" spans="1:6" ht="12.75" x14ac:dyDescent="0.2">
      <c r="A15" s="71" t="s">
        <v>16</v>
      </c>
      <c r="B15" s="72"/>
      <c r="C15" s="72"/>
      <c r="D15" s="6">
        <f>D10+D14+D12</f>
        <v>7202</v>
      </c>
      <c r="E15" s="6">
        <f>E10+E14+E12</f>
        <v>974143589.52999997</v>
      </c>
      <c r="F15" s="12">
        <f>F10+F14+F12</f>
        <v>9186</v>
      </c>
    </row>
    <row r="16" spans="1:6" x14ac:dyDescent="0.2">
      <c r="A16" s="23" t="s">
        <v>37</v>
      </c>
      <c r="B16" s="7"/>
      <c r="C16" s="8"/>
      <c r="D16" s="1"/>
      <c r="E16" s="14"/>
      <c r="F16" s="1"/>
    </row>
    <row r="17" spans="1:6" x14ac:dyDescent="0.2">
      <c r="A17" s="23" t="s">
        <v>17</v>
      </c>
      <c r="B17" s="7"/>
      <c r="C17" s="8"/>
      <c r="D17" s="1"/>
      <c r="E17" s="14"/>
      <c r="F17" s="1"/>
    </row>
  </sheetData>
  <mergeCells count="7">
    <mergeCell ref="A15:C15"/>
    <mergeCell ref="A1:F1"/>
    <mergeCell ref="A2:F2"/>
    <mergeCell ref="A4:A9"/>
    <mergeCell ref="A10:C10"/>
    <mergeCell ref="A14:C14"/>
    <mergeCell ref="A12:C12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F18"/>
  <sheetViews>
    <sheetView showGridLines="0" workbookViewId="0">
      <selection activeCell="D25" sqref="D25"/>
    </sheetView>
  </sheetViews>
  <sheetFormatPr defaultRowHeight="11.25" x14ac:dyDescent="0.2"/>
  <cols>
    <col min="1" max="1" width="16.28515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9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74" t="s">
        <v>19</v>
      </c>
      <c r="B4" s="15" t="s">
        <v>20</v>
      </c>
      <c r="C4" s="15" t="s">
        <v>38</v>
      </c>
      <c r="D4" s="16">
        <v>179</v>
      </c>
      <c r="E4" s="16">
        <v>452248872.95999998</v>
      </c>
      <c r="F4" s="17">
        <v>3644</v>
      </c>
    </row>
    <row r="5" spans="1:6" ht="19.5" x14ac:dyDescent="0.2">
      <c r="A5" s="75"/>
      <c r="B5" s="15" t="s">
        <v>20</v>
      </c>
      <c r="C5" s="15" t="s">
        <v>39</v>
      </c>
      <c r="D5" s="16">
        <v>176</v>
      </c>
      <c r="E5" s="16">
        <v>551572596.83000004</v>
      </c>
      <c r="F5" s="17">
        <v>3672</v>
      </c>
    </row>
    <row r="6" spans="1:6" ht="19.5" x14ac:dyDescent="0.2">
      <c r="A6" s="75"/>
      <c r="B6" s="15" t="s">
        <v>3</v>
      </c>
      <c r="C6" s="15" t="s">
        <v>40</v>
      </c>
      <c r="D6" s="16">
        <v>387</v>
      </c>
      <c r="E6" s="16">
        <v>36753985.549999997</v>
      </c>
      <c r="F6" s="17">
        <v>387</v>
      </c>
    </row>
    <row r="7" spans="1:6" ht="19.5" x14ac:dyDescent="0.2">
      <c r="A7" s="75"/>
      <c r="B7" s="15" t="s">
        <v>3</v>
      </c>
      <c r="C7" s="15" t="s">
        <v>41</v>
      </c>
      <c r="D7" s="16">
        <v>2</v>
      </c>
      <c r="E7" s="16">
        <v>194792.42</v>
      </c>
      <c r="F7" s="17">
        <v>2</v>
      </c>
    </row>
    <row r="8" spans="1:6" ht="19.5" x14ac:dyDescent="0.2">
      <c r="A8" s="75"/>
      <c r="B8" s="15" t="s">
        <v>3</v>
      </c>
      <c r="C8" s="15" t="s">
        <v>42</v>
      </c>
      <c r="D8" s="16">
        <v>4180</v>
      </c>
      <c r="E8" s="16">
        <v>414078173.63</v>
      </c>
      <c r="F8" s="17">
        <v>4180</v>
      </c>
    </row>
    <row r="9" spans="1:6" ht="19.5" x14ac:dyDescent="0.2">
      <c r="A9" s="75"/>
      <c r="B9" s="15" t="s">
        <v>3</v>
      </c>
      <c r="C9" s="15" t="s">
        <v>43</v>
      </c>
      <c r="D9" s="16">
        <v>457</v>
      </c>
      <c r="E9" s="16">
        <v>34090695.189999998</v>
      </c>
      <c r="F9" s="17">
        <v>457</v>
      </c>
    </row>
    <row r="10" spans="1:6" s="11" customFormat="1" ht="12.75" x14ac:dyDescent="0.2">
      <c r="A10" s="90" t="s">
        <v>18</v>
      </c>
      <c r="B10" s="91"/>
      <c r="C10" s="92"/>
      <c r="D10" s="37">
        <f>SUM(D4:D9)</f>
        <v>5381</v>
      </c>
      <c r="E10" s="37">
        <f>SUM(E4:E9)</f>
        <v>1488939116.5799999</v>
      </c>
      <c r="F10" s="36">
        <f>SUM(F4:F9)</f>
        <v>12342</v>
      </c>
    </row>
    <row r="11" spans="1:6" s="11" customFormat="1" ht="12.75" x14ac:dyDescent="0.2">
      <c r="A11" s="67" t="s">
        <v>26</v>
      </c>
      <c r="B11" s="15" t="s">
        <v>21</v>
      </c>
      <c r="C11" s="15" t="s">
        <v>42</v>
      </c>
      <c r="D11" s="43">
        <v>6</v>
      </c>
      <c r="E11" s="43">
        <v>851600</v>
      </c>
      <c r="F11" s="44">
        <v>6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6</v>
      </c>
      <c r="E12" s="45">
        <f>SUM(E11:E11)</f>
        <v>851600</v>
      </c>
      <c r="F12" s="47">
        <f>SUM(F11:F11)</f>
        <v>6</v>
      </c>
    </row>
    <row r="13" spans="1:6" s="11" customFormat="1" ht="26.25" customHeight="1" x14ac:dyDescent="0.2">
      <c r="A13" s="95" t="s">
        <v>29</v>
      </c>
      <c r="B13" s="48" t="s">
        <v>31</v>
      </c>
      <c r="C13" s="41" t="s">
        <v>47</v>
      </c>
      <c r="D13" s="49">
        <v>1</v>
      </c>
      <c r="E13" s="49">
        <v>19380000</v>
      </c>
      <c r="F13" s="52">
        <v>0</v>
      </c>
    </row>
    <row r="14" spans="1:6" s="11" customFormat="1" ht="26.25" customHeight="1" x14ac:dyDescent="0.2">
      <c r="A14" s="97"/>
      <c r="B14" s="48" t="s">
        <v>31</v>
      </c>
      <c r="C14" s="41" t="s">
        <v>48</v>
      </c>
      <c r="D14" s="49">
        <v>1</v>
      </c>
      <c r="E14" s="49">
        <v>35150000</v>
      </c>
      <c r="F14" s="70">
        <v>0</v>
      </c>
    </row>
    <row r="15" spans="1:6" s="11" customFormat="1" ht="12.75" x14ac:dyDescent="0.2">
      <c r="A15" s="93" t="s">
        <v>30</v>
      </c>
      <c r="B15" s="94"/>
      <c r="C15" s="94"/>
      <c r="D15" s="64">
        <f>SUM(D13:D14)</f>
        <v>2</v>
      </c>
      <c r="E15" s="64">
        <f t="shared" ref="E15:F15" si="0">SUM(E13:E14)</f>
        <v>54530000</v>
      </c>
      <c r="F15" s="65">
        <f t="shared" si="0"/>
        <v>0</v>
      </c>
    </row>
    <row r="16" spans="1:6" ht="12.75" x14ac:dyDescent="0.2">
      <c r="A16" s="71" t="s">
        <v>16</v>
      </c>
      <c r="B16" s="72"/>
      <c r="C16" s="72"/>
      <c r="D16" s="6">
        <f>D10+D12+D15</f>
        <v>5389</v>
      </c>
      <c r="E16" s="6">
        <f>E10+E12+E15</f>
        <v>1544320716.5799999</v>
      </c>
      <c r="F16" s="6">
        <f t="shared" ref="F16" si="1">F10+F12+F15</f>
        <v>12348</v>
      </c>
    </row>
    <row r="17" spans="1:6" x14ac:dyDescent="0.2">
      <c r="A17" s="23" t="s">
        <v>37</v>
      </c>
      <c r="B17" s="7"/>
      <c r="C17" s="8"/>
      <c r="D17" s="1"/>
      <c r="E17" s="14"/>
      <c r="F17" s="1"/>
    </row>
    <row r="18" spans="1:6" x14ac:dyDescent="0.2">
      <c r="A18" s="23" t="s">
        <v>17</v>
      </c>
      <c r="B18" s="7"/>
      <c r="C18" s="8"/>
      <c r="D18" s="1"/>
      <c r="E18" s="14"/>
      <c r="F18" s="1"/>
    </row>
  </sheetData>
  <mergeCells count="8">
    <mergeCell ref="A16:C16"/>
    <mergeCell ref="A10:C10"/>
    <mergeCell ref="A1:F1"/>
    <mergeCell ref="A2:F2"/>
    <mergeCell ref="A12:C12"/>
    <mergeCell ref="A4:A9"/>
    <mergeCell ref="A15:C15"/>
    <mergeCell ref="A13:A14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  <pageSetUpPr fitToPage="1"/>
  </sheetPr>
  <dimension ref="A1:F20"/>
  <sheetViews>
    <sheetView showGridLines="0" workbookViewId="0">
      <selection activeCell="B22" sqref="B22"/>
    </sheetView>
  </sheetViews>
  <sheetFormatPr defaultRowHeight="11.25" x14ac:dyDescent="0.2"/>
  <cols>
    <col min="1" max="1" width="14.710937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10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4.25" customHeight="1" x14ac:dyDescent="0.2">
      <c r="A4" s="84" t="s">
        <v>19</v>
      </c>
      <c r="B4" s="15" t="s">
        <v>20</v>
      </c>
      <c r="C4" s="15" t="s">
        <v>38</v>
      </c>
      <c r="D4" s="16">
        <v>51</v>
      </c>
      <c r="E4" s="16">
        <v>119869438.48999999</v>
      </c>
      <c r="F4" s="17">
        <v>1029</v>
      </c>
    </row>
    <row r="5" spans="1:6" ht="19.5" x14ac:dyDescent="0.2">
      <c r="A5" s="85"/>
      <c r="B5" s="15" t="s">
        <v>20</v>
      </c>
      <c r="C5" s="15" t="s">
        <v>39</v>
      </c>
      <c r="D5" s="16">
        <v>32</v>
      </c>
      <c r="E5" s="16">
        <v>45310713.329999998</v>
      </c>
      <c r="F5" s="17">
        <v>413</v>
      </c>
    </row>
    <row r="6" spans="1:6" ht="19.5" x14ac:dyDescent="0.2">
      <c r="A6" s="85"/>
      <c r="B6" s="15" t="s">
        <v>3</v>
      </c>
      <c r="C6" s="15" t="s">
        <v>40</v>
      </c>
      <c r="D6" s="16">
        <v>751</v>
      </c>
      <c r="E6" s="16">
        <v>71545546.569999993</v>
      </c>
      <c r="F6" s="17">
        <v>751</v>
      </c>
    </row>
    <row r="7" spans="1:6" ht="19.5" x14ac:dyDescent="0.2">
      <c r="A7" s="85"/>
      <c r="B7" s="15" t="s">
        <v>3</v>
      </c>
      <c r="C7" s="15" t="s">
        <v>41</v>
      </c>
      <c r="D7" s="16">
        <v>12</v>
      </c>
      <c r="E7" s="16">
        <v>932720.79</v>
      </c>
      <c r="F7" s="17">
        <v>12</v>
      </c>
    </row>
    <row r="8" spans="1:6" ht="19.5" x14ac:dyDescent="0.2">
      <c r="A8" s="85"/>
      <c r="B8" s="15" t="s">
        <v>3</v>
      </c>
      <c r="C8" s="15" t="s">
        <v>42</v>
      </c>
      <c r="D8" s="16">
        <v>768</v>
      </c>
      <c r="E8" s="16">
        <v>61388396.170000002</v>
      </c>
      <c r="F8" s="17">
        <v>768</v>
      </c>
    </row>
    <row r="9" spans="1:6" ht="19.5" x14ac:dyDescent="0.2">
      <c r="A9" s="85"/>
      <c r="B9" s="15" t="s">
        <v>3</v>
      </c>
      <c r="C9" s="15" t="s">
        <v>43</v>
      </c>
      <c r="D9" s="16">
        <v>99</v>
      </c>
      <c r="E9" s="16">
        <v>7064341.5099999998</v>
      </c>
      <c r="F9" s="17">
        <v>99</v>
      </c>
    </row>
    <row r="10" spans="1:6" s="11" customFormat="1" ht="12.75" x14ac:dyDescent="0.2">
      <c r="A10" s="103" t="s">
        <v>18</v>
      </c>
      <c r="B10" s="104"/>
      <c r="C10" s="104"/>
      <c r="D10" s="37">
        <f>SUM(D4:D9)</f>
        <v>1713</v>
      </c>
      <c r="E10" s="37">
        <f>SUM(E4:E9)</f>
        <v>306111156.85999995</v>
      </c>
      <c r="F10" s="10">
        <f>SUM(F4:F9)</f>
        <v>3072</v>
      </c>
    </row>
    <row r="11" spans="1:6" s="11" customFormat="1" ht="12.75" x14ac:dyDescent="0.2">
      <c r="A11" s="67" t="s">
        <v>26</v>
      </c>
      <c r="B11" s="15" t="s">
        <v>21</v>
      </c>
      <c r="C11" s="15" t="s">
        <v>42</v>
      </c>
      <c r="D11" s="43">
        <v>1</v>
      </c>
      <c r="E11" s="43">
        <v>105000</v>
      </c>
      <c r="F11" s="44">
        <v>1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1</v>
      </c>
      <c r="E12" s="45">
        <f>SUM(E11:E11)</f>
        <v>105000</v>
      </c>
      <c r="F12" s="47">
        <f>SUM(F11:F11)</f>
        <v>1</v>
      </c>
    </row>
    <row r="13" spans="1:6" s="11" customFormat="1" ht="22.5" customHeight="1" x14ac:dyDescent="0.2">
      <c r="A13" s="107" t="s">
        <v>29</v>
      </c>
      <c r="B13" s="41" t="s">
        <v>31</v>
      </c>
      <c r="C13" s="41" t="s">
        <v>49</v>
      </c>
      <c r="D13" s="39">
        <v>1</v>
      </c>
      <c r="E13" s="39">
        <v>79066521.189999998</v>
      </c>
      <c r="F13" s="40">
        <v>0</v>
      </c>
    </row>
    <row r="14" spans="1:6" s="11" customFormat="1" ht="23.25" customHeight="1" x14ac:dyDescent="0.2">
      <c r="A14" s="108"/>
      <c r="B14" s="42" t="s">
        <v>31</v>
      </c>
      <c r="C14" s="42" t="s">
        <v>46</v>
      </c>
      <c r="D14" s="39">
        <v>1</v>
      </c>
      <c r="E14" s="39">
        <v>8613299.9199999999</v>
      </c>
      <c r="F14" s="40">
        <v>0</v>
      </c>
    </row>
    <row r="15" spans="1:6" s="11" customFormat="1" ht="12.75" x14ac:dyDescent="0.2">
      <c r="A15" s="105" t="s">
        <v>50</v>
      </c>
      <c r="B15" s="105"/>
      <c r="C15" s="106"/>
      <c r="D15" s="38">
        <f>SUM(D13:D14)</f>
        <v>2</v>
      </c>
      <c r="E15" s="38">
        <f>SUM(E13:E14)</f>
        <v>87679821.109999999</v>
      </c>
      <c r="F15" s="35">
        <f>SUM(F13:F14)</f>
        <v>0</v>
      </c>
    </row>
    <row r="16" spans="1:6" s="11" customFormat="1" ht="39" customHeight="1" x14ac:dyDescent="0.2">
      <c r="A16" s="53" t="s">
        <v>22</v>
      </c>
      <c r="B16" s="48" t="s">
        <v>32</v>
      </c>
      <c r="C16" s="41" t="s">
        <v>44</v>
      </c>
      <c r="D16" s="49">
        <v>5</v>
      </c>
      <c r="E16" s="49">
        <v>38098870.140000001</v>
      </c>
      <c r="F16" s="52">
        <v>0</v>
      </c>
    </row>
    <row r="17" spans="1:6" s="11" customFormat="1" ht="12.75" x14ac:dyDescent="0.2">
      <c r="A17" s="88" t="s">
        <v>23</v>
      </c>
      <c r="B17" s="89"/>
      <c r="C17" s="89"/>
      <c r="D17" s="25">
        <f>D16</f>
        <v>5</v>
      </c>
      <c r="E17" s="25">
        <f t="shared" ref="E17:F17" si="0">E16</f>
        <v>38098870.140000001</v>
      </c>
      <c r="F17" s="26">
        <f t="shared" si="0"/>
        <v>0</v>
      </c>
    </row>
    <row r="18" spans="1:6" ht="12.75" customHeight="1" x14ac:dyDescent="0.2">
      <c r="A18" s="102" t="s">
        <v>16</v>
      </c>
      <c r="B18" s="102"/>
      <c r="C18" s="71"/>
      <c r="D18" s="6">
        <f>D10+D15+D12+D17</f>
        <v>1721</v>
      </c>
      <c r="E18" s="6">
        <f>E10+E15+E12+E17</f>
        <v>431994848.10999995</v>
      </c>
      <c r="F18" s="12">
        <f>F10+F15+F12+F17</f>
        <v>3073</v>
      </c>
    </row>
    <row r="19" spans="1:6" x14ac:dyDescent="0.2">
      <c r="A19" s="23" t="s">
        <v>37</v>
      </c>
      <c r="B19" s="7"/>
      <c r="C19" s="8"/>
      <c r="D19" s="1"/>
      <c r="E19" s="14"/>
      <c r="F19" s="1"/>
    </row>
    <row r="20" spans="1:6" x14ac:dyDescent="0.2">
      <c r="A20" s="23" t="s">
        <v>17</v>
      </c>
      <c r="B20" s="7"/>
      <c r="C20" s="8"/>
      <c r="D20" s="1"/>
      <c r="E20" s="14"/>
      <c r="F20" s="1"/>
    </row>
  </sheetData>
  <mergeCells count="9">
    <mergeCell ref="A18:C18"/>
    <mergeCell ref="A10:C10"/>
    <mergeCell ref="A1:F1"/>
    <mergeCell ref="A2:F2"/>
    <mergeCell ref="A4:A9"/>
    <mergeCell ref="A15:C15"/>
    <mergeCell ref="A12:C12"/>
    <mergeCell ref="A13:A14"/>
    <mergeCell ref="A17:C17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F17"/>
  <sheetViews>
    <sheetView showGridLines="0" workbookViewId="0">
      <selection activeCell="E19" sqref="E19"/>
    </sheetView>
  </sheetViews>
  <sheetFormatPr defaultRowHeight="11.25" x14ac:dyDescent="0.2"/>
  <cols>
    <col min="1" max="1" width="14.8554687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15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7.25" customHeight="1" x14ac:dyDescent="0.2">
      <c r="A4" s="84" t="s">
        <v>19</v>
      </c>
      <c r="B4" s="15" t="s">
        <v>20</v>
      </c>
      <c r="C4" s="15" t="s">
        <v>38</v>
      </c>
      <c r="D4" s="16">
        <v>125</v>
      </c>
      <c r="E4" s="16">
        <v>150634434.99000001</v>
      </c>
      <c r="F4" s="17">
        <v>1402</v>
      </c>
    </row>
    <row r="5" spans="1:6" ht="19.5" x14ac:dyDescent="0.2">
      <c r="A5" s="85"/>
      <c r="B5" s="15" t="s">
        <v>20</v>
      </c>
      <c r="C5" s="15" t="s">
        <v>39</v>
      </c>
      <c r="D5" s="16">
        <v>96</v>
      </c>
      <c r="E5" s="16">
        <v>75582223.480000004</v>
      </c>
      <c r="F5" s="17">
        <v>815</v>
      </c>
    </row>
    <row r="6" spans="1:6" ht="19.5" x14ac:dyDescent="0.2">
      <c r="A6" s="85"/>
      <c r="B6" s="15" t="s">
        <v>3</v>
      </c>
      <c r="C6" s="15" t="s">
        <v>40</v>
      </c>
      <c r="D6" s="16">
        <v>112</v>
      </c>
      <c r="E6" s="16">
        <v>9501784.0399999991</v>
      </c>
      <c r="F6" s="17">
        <v>112</v>
      </c>
    </row>
    <row r="7" spans="1:6" ht="19.5" x14ac:dyDescent="0.2">
      <c r="A7" s="85"/>
      <c r="B7" s="15" t="s">
        <v>3</v>
      </c>
      <c r="C7" s="15" t="s">
        <v>41</v>
      </c>
      <c r="D7" s="16">
        <v>5</v>
      </c>
      <c r="E7" s="16">
        <v>318527.21999999997</v>
      </c>
      <c r="F7" s="17">
        <v>5</v>
      </c>
    </row>
    <row r="8" spans="1:6" ht="19.5" x14ac:dyDescent="0.2">
      <c r="A8" s="85"/>
      <c r="B8" s="15" t="s">
        <v>3</v>
      </c>
      <c r="C8" s="15" t="s">
        <v>42</v>
      </c>
      <c r="D8" s="16">
        <v>3901</v>
      </c>
      <c r="E8" s="16">
        <v>339439655.37</v>
      </c>
      <c r="F8" s="17">
        <v>3901</v>
      </c>
    </row>
    <row r="9" spans="1:6" ht="19.5" x14ac:dyDescent="0.2">
      <c r="A9" s="85"/>
      <c r="B9" s="15" t="s">
        <v>3</v>
      </c>
      <c r="C9" s="15" t="s">
        <v>43</v>
      </c>
      <c r="D9" s="16">
        <v>374</v>
      </c>
      <c r="E9" s="16">
        <v>24620217.5</v>
      </c>
      <c r="F9" s="17">
        <v>374</v>
      </c>
    </row>
    <row r="10" spans="1:6" s="11" customFormat="1" ht="12.75" x14ac:dyDescent="0.2">
      <c r="A10" s="82" t="s">
        <v>18</v>
      </c>
      <c r="B10" s="82"/>
      <c r="C10" s="83"/>
      <c r="D10" s="9">
        <f>SUM(D4:D9)</f>
        <v>4613</v>
      </c>
      <c r="E10" s="9">
        <f>SUM(E4:E9)</f>
        <v>600096842.60000002</v>
      </c>
      <c r="F10" s="10">
        <f>SUM(F4:F9)</f>
        <v>6609</v>
      </c>
    </row>
    <row r="11" spans="1:6" s="11" customFormat="1" ht="12.75" x14ac:dyDescent="0.2">
      <c r="A11" s="67" t="s">
        <v>26</v>
      </c>
      <c r="B11" s="15" t="s">
        <v>21</v>
      </c>
      <c r="C11" s="15" t="s">
        <v>42</v>
      </c>
      <c r="D11" s="43">
        <v>2</v>
      </c>
      <c r="E11" s="43">
        <v>345000</v>
      </c>
      <c r="F11" s="44">
        <v>2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2</v>
      </c>
      <c r="E12" s="45">
        <f>SUM(E11:E11)</f>
        <v>345000</v>
      </c>
      <c r="F12" s="47">
        <f>SUM(F11:F11)</f>
        <v>2</v>
      </c>
    </row>
    <row r="13" spans="1:6" s="11" customFormat="1" ht="24" customHeight="1" x14ac:dyDescent="0.2">
      <c r="A13" s="68" t="s">
        <v>25</v>
      </c>
      <c r="B13" s="15" t="s">
        <v>28</v>
      </c>
      <c r="C13" s="24" t="s">
        <v>42</v>
      </c>
      <c r="D13" s="16">
        <v>3</v>
      </c>
      <c r="E13" s="16">
        <v>327200</v>
      </c>
      <c r="F13" s="17">
        <v>3</v>
      </c>
    </row>
    <row r="14" spans="1:6" s="27" customFormat="1" ht="12" x14ac:dyDescent="0.2">
      <c r="A14" s="88" t="s">
        <v>24</v>
      </c>
      <c r="B14" s="89"/>
      <c r="C14" s="89"/>
      <c r="D14" s="25">
        <f>SUM(D13:D13)</f>
        <v>3</v>
      </c>
      <c r="E14" s="25">
        <f>SUM(E13:E13)</f>
        <v>327200</v>
      </c>
      <c r="F14" s="29">
        <f>SUM(F13:F13)</f>
        <v>3</v>
      </c>
    </row>
    <row r="15" spans="1:6" ht="12.75" x14ac:dyDescent="0.2">
      <c r="A15" s="71" t="s">
        <v>16</v>
      </c>
      <c r="B15" s="72"/>
      <c r="C15" s="72"/>
      <c r="D15" s="6">
        <f>D10+D14+D12</f>
        <v>4618</v>
      </c>
      <c r="E15" s="6">
        <f>E10+E14+E12</f>
        <v>600769042.60000002</v>
      </c>
      <c r="F15" s="12">
        <f>F10+F14+F12</f>
        <v>6614</v>
      </c>
    </row>
    <row r="16" spans="1:6" x14ac:dyDescent="0.2">
      <c r="A16" s="23" t="s">
        <v>37</v>
      </c>
      <c r="B16" s="7"/>
      <c r="C16" s="8"/>
      <c r="D16" s="1"/>
      <c r="E16" s="14"/>
      <c r="F16" s="1"/>
    </row>
    <row r="17" spans="1:6" x14ac:dyDescent="0.2">
      <c r="A17" s="23" t="s">
        <v>17</v>
      </c>
      <c r="B17" s="7"/>
      <c r="C17" s="8"/>
      <c r="D17" s="1"/>
      <c r="E17" s="14"/>
      <c r="F17" s="1"/>
    </row>
  </sheetData>
  <mergeCells count="7">
    <mergeCell ref="A15:C15"/>
    <mergeCell ref="A10:C10"/>
    <mergeCell ref="A1:F1"/>
    <mergeCell ref="A2:F2"/>
    <mergeCell ref="A4:A9"/>
    <mergeCell ref="A14:C14"/>
    <mergeCell ref="A12:C12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  <pageSetUpPr fitToPage="1"/>
  </sheetPr>
  <dimension ref="A1:F15"/>
  <sheetViews>
    <sheetView showGridLines="0" workbookViewId="0">
      <selection activeCell="E15" sqref="E15"/>
    </sheetView>
  </sheetViews>
  <sheetFormatPr defaultRowHeight="11.25" x14ac:dyDescent="0.2"/>
  <cols>
    <col min="1" max="1" width="15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73" t="s">
        <v>36</v>
      </c>
      <c r="B1" s="73"/>
      <c r="C1" s="73"/>
      <c r="D1" s="73"/>
      <c r="E1" s="73"/>
      <c r="F1" s="73"/>
    </row>
    <row r="2" spans="1:6" ht="15" x14ac:dyDescent="0.2">
      <c r="A2" s="73" t="s">
        <v>11</v>
      </c>
      <c r="B2" s="73"/>
      <c r="C2" s="73"/>
      <c r="D2" s="73"/>
      <c r="E2" s="73"/>
      <c r="F2" s="73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74" t="s">
        <v>19</v>
      </c>
      <c r="B4" s="15" t="s">
        <v>20</v>
      </c>
      <c r="C4" s="15" t="s">
        <v>38</v>
      </c>
      <c r="D4" s="16">
        <v>108</v>
      </c>
      <c r="E4" s="16">
        <v>142766989.5</v>
      </c>
      <c r="F4" s="17">
        <v>1398</v>
      </c>
    </row>
    <row r="5" spans="1:6" ht="19.5" x14ac:dyDescent="0.2">
      <c r="A5" s="75"/>
      <c r="B5" s="15" t="s">
        <v>20</v>
      </c>
      <c r="C5" s="15" t="s">
        <v>39</v>
      </c>
      <c r="D5" s="16">
        <v>89</v>
      </c>
      <c r="E5" s="16">
        <v>125023364.40000001</v>
      </c>
      <c r="F5" s="17">
        <v>1087</v>
      </c>
    </row>
    <row r="6" spans="1:6" ht="19.5" x14ac:dyDescent="0.2">
      <c r="A6" s="75"/>
      <c r="B6" s="15" t="s">
        <v>3</v>
      </c>
      <c r="C6" s="15" t="s">
        <v>40</v>
      </c>
      <c r="D6" s="16">
        <v>749</v>
      </c>
      <c r="E6" s="16">
        <v>66879527.07</v>
      </c>
      <c r="F6" s="17">
        <v>749</v>
      </c>
    </row>
    <row r="7" spans="1:6" ht="19.5" x14ac:dyDescent="0.2">
      <c r="A7" s="75"/>
      <c r="B7" s="15" t="s">
        <v>3</v>
      </c>
      <c r="C7" s="15" t="s">
        <v>41</v>
      </c>
      <c r="D7" s="16">
        <v>6</v>
      </c>
      <c r="E7" s="16">
        <v>466674.2</v>
      </c>
      <c r="F7" s="17">
        <v>6</v>
      </c>
    </row>
    <row r="8" spans="1:6" ht="19.5" x14ac:dyDescent="0.2">
      <c r="A8" s="75"/>
      <c r="B8" s="15" t="s">
        <v>3</v>
      </c>
      <c r="C8" s="15" t="s">
        <v>42</v>
      </c>
      <c r="D8" s="16">
        <v>1041</v>
      </c>
      <c r="E8" s="16">
        <v>94652524.659999996</v>
      </c>
      <c r="F8" s="17">
        <v>1041</v>
      </c>
    </row>
    <row r="9" spans="1:6" ht="19.5" x14ac:dyDescent="0.2">
      <c r="A9" s="75"/>
      <c r="B9" s="15" t="s">
        <v>3</v>
      </c>
      <c r="C9" s="15" t="s">
        <v>43</v>
      </c>
      <c r="D9" s="16">
        <v>664</v>
      </c>
      <c r="E9" s="16">
        <v>53584348.189999998</v>
      </c>
      <c r="F9" s="17">
        <v>664</v>
      </c>
    </row>
    <row r="10" spans="1:6" s="11" customFormat="1" ht="12.75" x14ac:dyDescent="0.2">
      <c r="A10" s="82" t="s">
        <v>18</v>
      </c>
      <c r="B10" s="109"/>
      <c r="C10" s="110"/>
      <c r="D10" s="37">
        <f>SUM(D4:D9)</f>
        <v>2657</v>
      </c>
      <c r="E10" s="37">
        <f>SUM(E4:E9)</f>
        <v>483373428.02000004</v>
      </c>
      <c r="F10" s="36">
        <f>SUM(F4:F9)</f>
        <v>4945</v>
      </c>
    </row>
    <row r="11" spans="1:6" s="11" customFormat="1" ht="12.75" x14ac:dyDescent="0.2">
      <c r="A11" s="67" t="s">
        <v>26</v>
      </c>
      <c r="B11" s="15" t="s">
        <v>21</v>
      </c>
      <c r="C11" s="15" t="s">
        <v>42</v>
      </c>
      <c r="D11" s="43">
        <v>1</v>
      </c>
      <c r="E11" s="43">
        <v>104000</v>
      </c>
      <c r="F11" s="44">
        <v>1</v>
      </c>
    </row>
    <row r="12" spans="1:6" s="11" customFormat="1" ht="12.75" x14ac:dyDescent="0.2">
      <c r="A12" s="80" t="s">
        <v>27</v>
      </c>
      <c r="B12" s="81"/>
      <c r="C12" s="81"/>
      <c r="D12" s="45">
        <f>SUM(D11:D11)</f>
        <v>1</v>
      </c>
      <c r="E12" s="45">
        <f>SUM(E11:E11)</f>
        <v>104000</v>
      </c>
      <c r="F12" s="47">
        <f>SUM(F11:F11)</f>
        <v>1</v>
      </c>
    </row>
    <row r="13" spans="1:6" ht="12.75" x14ac:dyDescent="0.2">
      <c r="A13" s="71" t="s">
        <v>16</v>
      </c>
      <c r="B13" s="72"/>
      <c r="C13" s="72"/>
      <c r="D13" s="6">
        <f>D10+D12</f>
        <v>2658</v>
      </c>
      <c r="E13" s="6">
        <f t="shared" ref="E13:F13" si="0">E10+E12</f>
        <v>483477428.02000004</v>
      </c>
      <c r="F13" s="12">
        <f t="shared" si="0"/>
        <v>4946</v>
      </c>
    </row>
    <row r="14" spans="1:6" x14ac:dyDescent="0.2">
      <c r="A14" s="23" t="s">
        <v>37</v>
      </c>
      <c r="B14" s="7"/>
      <c r="C14" s="8"/>
      <c r="D14" s="1"/>
      <c r="E14" s="14"/>
      <c r="F14" s="1"/>
    </row>
    <row r="15" spans="1:6" x14ac:dyDescent="0.2">
      <c r="A15" s="23" t="s">
        <v>17</v>
      </c>
      <c r="B15" s="7"/>
      <c r="C15" s="8"/>
      <c r="D15" s="1"/>
      <c r="E15" s="14"/>
      <c r="F15" s="1"/>
    </row>
  </sheetData>
  <mergeCells count="6">
    <mergeCell ref="A13:C13"/>
    <mergeCell ref="A10:C10"/>
    <mergeCell ref="A1:F1"/>
    <mergeCell ref="A2:F2"/>
    <mergeCell ref="A4:A9"/>
    <mergeCell ref="A12:C12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Alagoas</vt:lpstr>
      <vt:lpstr>Bahia</vt:lpstr>
      <vt:lpstr>Ceará</vt:lpstr>
      <vt:lpstr>Maranhão</vt:lpstr>
      <vt:lpstr>Paraíba</vt:lpstr>
      <vt:lpstr>Pernambuco</vt:lpstr>
      <vt:lpstr>Piauí</vt:lpstr>
      <vt:lpstr>Rio Grande do Norte</vt:lpstr>
      <vt:lpstr>Sergipe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2018-01-15T18:30:57Z</cp:lastPrinted>
  <dcterms:created xsi:type="dcterms:W3CDTF">2005-01-19T13:30:20Z</dcterms:created>
  <dcterms:modified xsi:type="dcterms:W3CDTF">2021-02-03T15:41:25Z</dcterms:modified>
</cp:coreProperties>
</file>