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70" windowWidth="9810" windowHeight="3225" tabRatio="810" activeTab="6"/>
  </bookViews>
  <sheets>
    <sheet name="Acre" sheetId="9" r:id="rId1"/>
    <sheet name="Amapá" sheetId="6" r:id="rId2"/>
    <sheet name="Amazonas" sheetId="5" r:id="rId3"/>
    <sheet name="Pará" sheetId="24" r:id="rId4"/>
    <sheet name="Rondônia" sheetId="19" r:id="rId5"/>
    <sheet name="Roraima" sheetId="28" r:id="rId6"/>
    <sheet name="Tocantins" sheetId="29" r:id="rId7"/>
  </sheets>
  <calcPr calcId="145621"/>
</workbook>
</file>

<file path=xl/calcChain.xml><?xml version="1.0" encoding="utf-8"?>
<calcChain xmlns="http://schemas.openxmlformats.org/spreadsheetml/2006/main">
  <c r="D10" i="29" l="1"/>
  <c r="E15" i="28"/>
  <c r="F15" i="28"/>
  <c r="D15" i="28"/>
  <c r="D18" i="24"/>
  <c r="D15" i="9"/>
  <c r="D10" i="9"/>
  <c r="E19" i="29" l="1"/>
  <c r="F19" i="29"/>
  <c r="D19" i="29"/>
  <c r="F17" i="29"/>
  <c r="E17" i="29"/>
  <c r="D17" i="29"/>
  <c r="F15" i="29" l="1"/>
  <c r="E15" i="29"/>
  <c r="D15" i="29"/>
  <c r="D20" i="29" s="1"/>
  <c r="F14" i="28"/>
  <c r="E14" i="28"/>
  <c r="D14" i="28"/>
  <c r="F15" i="19"/>
  <c r="E15" i="19"/>
  <c r="D15" i="19"/>
  <c r="F15" i="24"/>
  <c r="E15" i="24"/>
  <c r="D15" i="24"/>
  <c r="E9" i="5"/>
  <c r="F9" i="5"/>
  <c r="D9" i="5"/>
  <c r="F14" i="5"/>
  <c r="E14" i="5"/>
  <c r="D14" i="5"/>
  <c r="D17" i="6"/>
  <c r="F17" i="6"/>
  <c r="E17" i="6"/>
  <c r="F15" i="6" l="1"/>
  <c r="E15" i="6"/>
  <c r="D15" i="6"/>
  <c r="F14" i="9"/>
  <c r="E14" i="9"/>
  <c r="D14" i="9"/>
  <c r="E10" i="29" l="1"/>
  <c r="E20" i="29" s="1"/>
  <c r="F10" i="29"/>
  <c r="F20" i="29" s="1"/>
  <c r="E9" i="28"/>
  <c r="F9" i="28"/>
  <c r="D9" i="28"/>
  <c r="E17" i="19"/>
  <c r="F17" i="19"/>
  <c r="D17" i="19"/>
  <c r="F10" i="19"/>
  <c r="E10" i="19"/>
  <c r="E18" i="19" s="1"/>
  <c r="D10" i="19"/>
  <c r="E10" i="24"/>
  <c r="F10" i="24"/>
  <c r="D10" i="24"/>
  <c r="D18" i="19" l="1"/>
  <c r="F18" i="19"/>
  <c r="E16" i="5"/>
  <c r="E17" i="5" s="1"/>
  <c r="F16" i="5"/>
  <c r="F17" i="5" s="1"/>
  <c r="D16" i="5"/>
  <c r="D17" i="5" s="1"/>
  <c r="E10" i="9"/>
  <c r="E15" i="9" s="1"/>
  <c r="F10" i="9"/>
  <c r="F15" i="9" s="1"/>
  <c r="E10" i="6"/>
  <c r="E18" i="6" s="1"/>
  <c r="F10" i="6"/>
  <c r="F18" i="6" s="1"/>
  <c r="D10" i="6"/>
  <c r="D18" i="6" s="1"/>
  <c r="E17" i="24" l="1"/>
  <c r="E18" i="24" s="1"/>
  <c r="F17" i="24"/>
  <c r="F18" i="24" s="1"/>
  <c r="D17" i="24"/>
</calcChain>
</file>

<file path=xl/sharedStrings.xml><?xml version="1.0" encoding="utf-8"?>
<sst xmlns="http://schemas.openxmlformats.org/spreadsheetml/2006/main" count="263" uniqueCount="37">
  <si>
    <t>Área</t>
  </si>
  <si>
    <t>Programa</t>
  </si>
  <si>
    <t>Modalidade</t>
  </si>
  <si>
    <t>Carta de Crédito - Individual</t>
  </si>
  <si>
    <t>Acre</t>
  </si>
  <si>
    <t>Amapá</t>
  </si>
  <si>
    <t>Amazonas</t>
  </si>
  <si>
    <t>Pará</t>
  </si>
  <si>
    <t>Rondônia</t>
  </si>
  <si>
    <t>Roraima</t>
  </si>
  <si>
    <t>Tocantins</t>
  </si>
  <si>
    <t>Quantidade de Operações</t>
  </si>
  <si>
    <t>Valor do Empréstimo (R$)</t>
  </si>
  <si>
    <t>Número de Unidades</t>
  </si>
  <si>
    <t>Total Habitação</t>
  </si>
  <si>
    <t xml:space="preserve">TOTAL GERAL </t>
  </si>
  <si>
    <t>Elaboração: Banco de Dados - CBIC.</t>
  </si>
  <si>
    <t>Apoio à Produção</t>
  </si>
  <si>
    <t>Pró-Cotista</t>
  </si>
  <si>
    <t>HABITAÇÃO POPULAR</t>
  </si>
  <si>
    <t>INFRA-ESTRUTURA URBANA</t>
  </si>
  <si>
    <t>Pró-Transporte - Setor Público</t>
  </si>
  <si>
    <t>Total Infra-Estrutura Urbana</t>
  </si>
  <si>
    <t>Total Operações Especiais - Habitação</t>
  </si>
  <si>
    <t>OPER. ESPECIAIS - HABITAÇÃO</t>
  </si>
  <si>
    <t>OPER. DIVERSAS</t>
  </si>
  <si>
    <t>Total Operações Diversas</t>
  </si>
  <si>
    <t>CONTRATAÇÕES COM RECURSOS DO FGTS - 2017</t>
  </si>
  <si>
    <t>Fonte: Caixa Econômica Federal. Posição da Base: 12/01/2018.</t>
  </si>
  <si>
    <t>HAB / PRODUCAO UNID HAB E/OU LOTE URBAN  </t>
  </si>
  <si>
    <t>HABITAÇÃO </t>
  </si>
  <si>
    <t>Aquisição de terreno e construção </t>
  </si>
  <si>
    <t>Construção </t>
  </si>
  <si>
    <t>Imóvel novo </t>
  </si>
  <si>
    <t>Imóvel usado </t>
  </si>
  <si>
    <t>Op. Especiais - Faixa Estendida</t>
  </si>
  <si>
    <t>TRANSPORTES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</si>
</sst>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7.5"/>
      <name val="Arial"/>
      <family val="2"/>
    </font>
    <font>
      <b/>
      <sz val="8"/>
      <color indexed="4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Continuous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3" fontId="10" fillId="6" borderId="3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3" fontId="8" fillId="8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Continuous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10" fillId="6" borderId="17" xfId="0" applyNumberFormat="1" applyFont="1" applyFill="1" applyBorder="1" applyAlignment="1">
      <alignment horizontal="center" vertical="center" wrapText="1"/>
    </xf>
    <xf numFmtId="3" fontId="8" fillId="9" borderId="17" xfId="0" applyNumberFormat="1" applyFont="1" applyFill="1" applyBorder="1" applyAlignment="1">
      <alignment horizontal="center" vertical="center" wrapText="1"/>
    </xf>
    <xf numFmtId="3" fontId="8" fillId="9" borderId="3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3" fontId="8" fillId="10" borderId="2" xfId="0" applyNumberFormat="1" applyFont="1" applyFill="1" applyBorder="1" applyAlignment="1">
      <alignment horizontal="center" vertical="center" wrapText="1"/>
    </xf>
    <xf numFmtId="3" fontId="8" fillId="1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Continuous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0" fillId="6" borderId="1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8" fillId="11" borderId="2" xfId="0" applyNumberFormat="1" applyFont="1" applyFill="1" applyBorder="1" applyAlignment="1">
      <alignment horizontal="center" vertical="center" wrapText="1"/>
    </xf>
    <xf numFmtId="3" fontId="8" fillId="11" borderId="3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8" fillId="7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F17"/>
  <sheetViews>
    <sheetView showGridLines="0" workbookViewId="0">
      <selection activeCell="A22" sqref="A22"/>
    </sheetView>
  </sheetViews>
  <sheetFormatPr defaultRowHeight="11.25" x14ac:dyDescent="0.2"/>
  <cols>
    <col min="1" max="1" width="13.71093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x14ac:dyDescent="0.2">
      <c r="A1" s="65" t="s">
        <v>27</v>
      </c>
      <c r="B1" s="65"/>
      <c r="C1" s="65"/>
      <c r="D1" s="65"/>
      <c r="E1" s="65"/>
      <c r="F1" s="65"/>
    </row>
    <row r="2" spans="1:6" ht="15" x14ac:dyDescent="0.2">
      <c r="A2" s="65" t="s">
        <v>4</v>
      </c>
      <c r="B2" s="65"/>
      <c r="C2" s="65"/>
      <c r="D2" s="65"/>
      <c r="E2" s="65"/>
      <c r="F2" s="65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9" t="s">
        <v>19</v>
      </c>
      <c r="B4" s="19" t="s">
        <v>17</v>
      </c>
      <c r="C4" s="19" t="s">
        <v>29</v>
      </c>
      <c r="D4" s="18">
        <v>1</v>
      </c>
      <c r="E4" s="18">
        <v>810513.48</v>
      </c>
      <c r="F4" s="20">
        <v>7</v>
      </c>
    </row>
    <row r="5" spans="1:6" x14ac:dyDescent="0.2">
      <c r="A5" s="70"/>
      <c r="B5" s="19" t="s">
        <v>17</v>
      </c>
      <c r="C5" s="19" t="s">
        <v>30</v>
      </c>
      <c r="D5" s="18">
        <v>3</v>
      </c>
      <c r="E5" s="18">
        <v>10014667.6</v>
      </c>
      <c r="F5" s="20">
        <v>137</v>
      </c>
    </row>
    <row r="6" spans="1:6" ht="19.5" x14ac:dyDescent="0.2">
      <c r="A6" s="70"/>
      <c r="B6" s="19" t="s">
        <v>3</v>
      </c>
      <c r="C6" s="19" t="s">
        <v>31</v>
      </c>
      <c r="D6" s="18">
        <v>12</v>
      </c>
      <c r="E6" s="18">
        <v>1368834.82</v>
      </c>
      <c r="F6" s="20">
        <v>12</v>
      </c>
    </row>
    <row r="7" spans="1:6" ht="19.5" x14ac:dyDescent="0.2">
      <c r="A7" s="70"/>
      <c r="B7" s="19" t="s">
        <v>3</v>
      </c>
      <c r="C7" s="19" t="s">
        <v>32</v>
      </c>
      <c r="D7" s="18">
        <v>6</v>
      </c>
      <c r="E7" s="18">
        <v>354288.68</v>
      </c>
      <c r="F7" s="20">
        <v>6</v>
      </c>
    </row>
    <row r="8" spans="1:6" ht="19.5" x14ac:dyDescent="0.2">
      <c r="A8" s="70"/>
      <c r="B8" s="19" t="s">
        <v>3</v>
      </c>
      <c r="C8" s="19" t="s">
        <v>33</v>
      </c>
      <c r="D8" s="18">
        <v>31</v>
      </c>
      <c r="E8" s="18">
        <v>2829851.31</v>
      </c>
      <c r="F8" s="20">
        <v>31</v>
      </c>
    </row>
    <row r="9" spans="1:6" ht="19.5" x14ac:dyDescent="0.2">
      <c r="A9" s="70"/>
      <c r="B9" s="19" t="s">
        <v>3</v>
      </c>
      <c r="C9" s="19" t="s">
        <v>34</v>
      </c>
      <c r="D9" s="18">
        <v>91</v>
      </c>
      <c r="E9" s="18">
        <v>9687787.1999999993</v>
      </c>
      <c r="F9" s="20">
        <v>91</v>
      </c>
    </row>
    <row r="10" spans="1:6" ht="12" x14ac:dyDescent="0.2">
      <c r="A10" s="66" t="s">
        <v>14</v>
      </c>
      <c r="B10" s="67"/>
      <c r="C10" s="68"/>
      <c r="D10" s="38">
        <f>SUM(D4:D9)</f>
        <v>144</v>
      </c>
      <c r="E10" s="38">
        <f>SUM(E4:E9)</f>
        <v>25065943.09</v>
      </c>
      <c r="F10" s="41">
        <f>SUM(F4:F9)</f>
        <v>284</v>
      </c>
    </row>
    <row r="11" spans="1:6" x14ac:dyDescent="0.2">
      <c r="A11" s="71" t="s">
        <v>25</v>
      </c>
      <c r="B11" s="19" t="s">
        <v>18</v>
      </c>
      <c r="C11" s="19" t="s">
        <v>32</v>
      </c>
      <c r="D11" s="52">
        <v>1</v>
      </c>
      <c r="E11" s="52">
        <v>465133.01</v>
      </c>
      <c r="F11" s="53">
        <v>1</v>
      </c>
    </row>
    <row r="12" spans="1:6" x14ac:dyDescent="0.2">
      <c r="A12" s="72"/>
      <c r="B12" s="19" t="s">
        <v>18</v>
      </c>
      <c r="C12" s="19" t="s">
        <v>33</v>
      </c>
      <c r="D12" s="52">
        <v>11</v>
      </c>
      <c r="E12" s="52">
        <v>1697752.35</v>
      </c>
      <c r="F12" s="53">
        <v>11</v>
      </c>
    </row>
    <row r="13" spans="1:6" x14ac:dyDescent="0.2">
      <c r="A13" s="72"/>
      <c r="B13" s="19" t="s">
        <v>18</v>
      </c>
      <c r="C13" s="19" t="s">
        <v>34</v>
      </c>
      <c r="D13" s="52">
        <v>20</v>
      </c>
      <c r="E13" s="52">
        <v>3035030.79</v>
      </c>
      <c r="F13" s="53">
        <v>20</v>
      </c>
    </row>
    <row r="14" spans="1:6" ht="12" x14ac:dyDescent="0.2">
      <c r="A14" s="73" t="s">
        <v>26</v>
      </c>
      <c r="B14" s="74"/>
      <c r="C14" s="74"/>
      <c r="D14" s="35">
        <f>SUM(D11:D13)</f>
        <v>32</v>
      </c>
      <c r="E14" s="35">
        <f>SUM(E11:E13)</f>
        <v>5197916.1500000004</v>
      </c>
      <c r="F14" s="36">
        <f>SUM(F11:F13)</f>
        <v>32</v>
      </c>
    </row>
    <row r="15" spans="1:6" ht="12.75" x14ac:dyDescent="0.2">
      <c r="A15" s="63" t="s">
        <v>15</v>
      </c>
      <c r="B15" s="64"/>
      <c r="C15" s="64"/>
      <c r="D15" s="9">
        <f>SUM(D10+D14)</f>
        <v>176</v>
      </c>
      <c r="E15" s="9">
        <f>SUM(E10+E14)</f>
        <v>30263859.240000002</v>
      </c>
      <c r="F15" s="10">
        <f>SUM(F10+F14)</f>
        <v>316</v>
      </c>
    </row>
    <row r="16" spans="1:6" x14ac:dyDescent="0.2">
      <c r="A16" s="21" t="s">
        <v>28</v>
      </c>
      <c r="B16" s="11"/>
      <c r="C16" s="12"/>
    </row>
    <row r="17" spans="1:3" x14ac:dyDescent="0.2">
      <c r="A17" s="21" t="s">
        <v>16</v>
      </c>
      <c r="B17" s="11"/>
      <c r="C17" s="12"/>
    </row>
  </sheetData>
  <mergeCells count="7">
    <mergeCell ref="A15:C15"/>
    <mergeCell ref="A1:F1"/>
    <mergeCell ref="A2:F2"/>
    <mergeCell ref="A10:C10"/>
    <mergeCell ref="A4:A9"/>
    <mergeCell ref="A11:A13"/>
    <mergeCell ref="A14:C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F20"/>
  <sheetViews>
    <sheetView showGridLines="0" workbookViewId="0">
      <selection activeCell="A25" sqref="A25"/>
    </sheetView>
  </sheetViews>
  <sheetFormatPr defaultRowHeight="11.25" x14ac:dyDescent="0.2"/>
  <cols>
    <col min="1" max="1" width="15.855468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5" t="s">
        <v>27</v>
      </c>
      <c r="B1" s="65"/>
      <c r="C1" s="65"/>
      <c r="D1" s="65"/>
      <c r="E1" s="65"/>
      <c r="F1" s="65"/>
    </row>
    <row r="2" spans="1:6" ht="15" x14ac:dyDescent="0.2">
      <c r="A2" s="65" t="s">
        <v>5</v>
      </c>
      <c r="B2" s="65"/>
      <c r="C2" s="65"/>
      <c r="D2" s="65"/>
      <c r="E2" s="65"/>
      <c r="F2" s="65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x14ac:dyDescent="0.2">
      <c r="A4" s="75" t="s">
        <v>19</v>
      </c>
      <c r="B4" s="19" t="s">
        <v>17</v>
      </c>
      <c r="C4" s="19" t="s">
        <v>29</v>
      </c>
      <c r="D4" s="18">
        <v>2</v>
      </c>
      <c r="E4" s="18">
        <v>352168.26</v>
      </c>
      <c r="F4" s="20">
        <v>3</v>
      </c>
    </row>
    <row r="5" spans="1:6" x14ac:dyDescent="0.2">
      <c r="A5" s="76"/>
      <c r="B5" s="19" t="s">
        <v>17</v>
      </c>
      <c r="C5" s="19" t="s">
        <v>30</v>
      </c>
      <c r="D5" s="18">
        <v>9</v>
      </c>
      <c r="E5" s="18">
        <v>6632316.5499999998</v>
      </c>
      <c r="F5" s="20">
        <v>51</v>
      </c>
    </row>
    <row r="6" spans="1:6" ht="19.5" x14ac:dyDescent="0.2">
      <c r="A6" s="76"/>
      <c r="B6" s="19" t="s">
        <v>3</v>
      </c>
      <c r="C6" s="19" t="s">
        <v>31</v>
      </c>
      <c r="D6" s="18">
        <v>14</v>
      </c>
      <c r="E6" s="18">
        <v>1797925.46</v>
      </c>
      <c r="F6" s="20">
        <v>14</v>
      </c>
    </row>
    <row r="7" spans="1:6" ht="19.5" x14ac:dyDescent="0.2">
      <c r="A7" s="76"/>
      <c r="B7" s="19" t="s">
        <v>3</v>
      </c>
      <c r="C7" s="19" t="s">
        <v>32</v>
      </c>
      <c r="D7" s="18">
        <v>1</v>
      </c>
      <c r="E7" s="18">
        <v>96306.36</v>
      </c>
      <c r="F7" s="20">
        <v>1</v>
      </c>
    </row>
    <row r="8" spans="1:6" ht="19.5" x14ac:dyDescent="0.2">
      <c r="A8" s="76"/>
      <c r="B8" s="19" t="s">
        <v>3</v>
      </c>
      <c r="C8" s="19" t="s">
        <v>33</v>
      </c>
      <c r="D8" s="30">
        <v>16</v>
      </c>
      <c r="E8" s="30">
        <v>1605366.57</v>
      </c>
      <c r="F8" s="20">
        <v>16</v>
      </c>
    </row>
    <row r="9" spans="1:6" ht="19.5" x14ac:dyDescent="0.2">
      <c r="A9" s="28"/>
      <c r="B9" s="19" t="s">
        <v>3</v>
      </c>
      <c r="C9" s="48" t="s">
        <v>34</v>
      </c>
      <c r="D9" s="40">
        <v>13</v>
      </c>
      <c r="E9" s="40">
        <v>1457604.97</v>
      </c>
      <c r="F9" s="29">
        <v>13</v>
      </c>
    </row>
    <row r="10" spans="1:6" ht="12" x14ac:dyDescent="0.2">
      <c r="A10" s="66" t="s">
        <v>14</v>
      </c>
      <c r="B10" s="77"/>
      <c r="C10" s="78"/>
      <c r="D10" s="7">
        <f>SUM(D4:D9)</f>
        <v>55</v>
      </c>
      <c r="E10" s="7">
        <f>SUM(E4:E9)</f>
        <v>11941688.17</v>
      </c>
      <c r="F10" s="8">
        <f>SUM(F4:F9)</f>
        <v>98</v>
      </c>
    </row>
    <row r="11" spans="1:6" ht="19.5" x14ac:dyDescent="0.2">
      <c r="A11" s="71" t="s">
        <v>25</v>
      </c>
      <c r="B11" s="19" t="s">
        <v>18</v>
      </c>
      <c r="C11" s="19" t="s">
        <v>31</v>
      </c>
      <c r="D11" s="52">
        <v>17</v>
      </c>
      <c r="E11" s="52">
        <v>3976261.07</v>
      </c>
      <c r="F11" s="53">
        <v>17</v>
      </c>
    </row>
    <row r="12" spans="1:6" x14ac:dyDescent="0.2">
      <c r="A12" s="72"/>
      <c r="B12" s="19" t="s">
        <v>18</v>
      </c>
      <c r="C12" s="19" t="s">
        <v>32</v>
      </c>
      <c r="D12" s="52">
        <v>2</v>
      </c>
      <c r="E12" s="52">
        <v>259207.77</v>
      </c>
      <c r="F12" s="53">
        <v>2</v>
      </c>
    </row>
    <row r="13" spans="1:6" x14ac:dyDescent="0.2">
      <c r="A13" s="72"/>
      <c r="B13" s="19" t="s">
        <v>18</v>
      </c>
      <c r="C13" s="19" t="s">
        <v>33</v>
      </c>
      <c r="D13" s="52">
        <v>25</v>
      </c>
      <c r="E13" s="52">
        <v>4544158.0999999996</v>
      </c>
      <c r="F13" s="53">
        <v>25</v>
      </c>
    </row>
    <row r="14" spans="1:6" x14ac:dyDescent="0.2">
      <c r="A14" s="81"/>
      <c r="B14" s="19" t="s">
        <v>18</v>
      </c>
      <c r="C14" s="19" t="s">
        <v>34</v>
      </c>
      <c r="D14" s="54">
        <v>11</v>
      </c>
      <c r="E14" s="54">
        <v>1798711.32</v>
      </c>
      <c r="F14" s="55">
        <v>11</v>
      </c>
    </row>
    <row r="15" spans="1:6" ht="12" x14ac:dyDescent="0.2">
      <c r="A15" s="73" t="s">
        <v>26</v>
      </c>
      <c r="B15" s="74"/>
      <c r="C15" s="74"/>
      <c r="D15" s="35">
        <f>SUM(D11:D14)</f>
        <v>55</v>
      </c>
      <c r="E15" s="35">
        <f t="shared" ref="E15:F15" si="0">SUM(E11:E14)</f>
        <v>10578338.26</v>
      </c>
      <c r="F15" s="36">
        <f t="shared" si="0"/>
        <v>55</v>
      </c>
    </row>
    <row r="16" spans="1:6" ht="36" customHeight="1" x14ac:dyDescent="0.2">
      <c r="A16" s="58" t="s">
        <v>24</v>
      </c>
      <c r="B16" s="34" t="s">
        <v>35</v>
      </c>
      <c r="C16" s="34" t="s">
        <v>33</v>
      </c>
      <c r="D16" s="32">
        <v>1</v>
      </c>
      <c r="E16" s="32">
        <v>148500</v>
      </c>
      <c r="F16" s="33">
        <v>1</v>
      </c>
    </row>
    <row r="17" spans="1:6" ht="12" customHeight="1" x14ac:dyDescent="0.2">
      <c r="A17" s="79" t="s">
        <v>23</v>
      </c>
      <c r="B17" s="80"/>
      <c r="C17" s="80"/>
      <c r="D17" s="56">
        <f>SUM(D16:D16)</f>
        <v>1</v>
      </c>
      <c r="E17" s="56">
        <f>SUM(E16:E16)</f>
        <v>148500</v>
      </c>
      <c r="F17" s="57">
        <f>SUM(F16:F16)</f>
        <v>1</v>
      </c>
    </row>
    <row r="18" spans="1:6" ht="12.75" x14ac:dyDescent="0.2">
      <c r="A18" s="63" t="s">
        <v>15</v>
      </c>
      <c r="B18" s="64"/>
      <c r="C18" s="64"/>
      <c r="D18" s="9">
        <f>SUM(D10,D17,D15)</f>
        <v>111</v>
      </c>
      <c r="E18" s="9">
        <f t="shared" ref="E18:F18" si="1">SUM(E10,E17,E15)</f>
        <v>22668526.43</v>
      </c>
      <c r="F18" s="10">
        <f t="shared" si="1"/>
        <v>154</v>
      </c>
    </row>
    <row r="19" spans="1:6" x14ac:dyDescent="0.2">
      <c r="A19" s="21" t="s">
        <v>28</v>
      </c>
      <c r="B19" s="11"/>
      <c r="C19" s="12"/>
    </row>
    <row r="20" spans="1:6" x14ac:dyDescent="0.2">
      <c r="A20" s="21" t="s">
        <v>16</v>
      </c>
      <c r="B20" s="11"/>
      <c r="C20" s="12"/>
    </row>
  </sheetData>
  <mergeCells count="8">
    <mergeCell ref="A18:C18"/>
    <mergeCell ref="A1:F1"/>
    <mergeCell ref="A2:F2"/>
    <mergeCell ref="A4:A8"/>
    <mergeCell ref="A10:C10"/>
    <mergeCell ref="A17:C17"/>
    <mergeCell ref="A11:A14"/>
    <mergeCell ref="A15:C15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F19"/>
  <sheetViews>
    <sheetView showGridLines="0" workbookViewId="0">
      <selection activeCell="A22" sqref="A22"/>
    </sheetView>
  </sheetViews>
  <sheetFormatPr defaultRowHeight="11.25" x14ac:dyDescent="0.2"/>
  <cols>
    <col min="1" max="1" width="15.570312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5" t="s">
        <v>27</v>
      </c>
      <c r="B1" s="65"/>
      <c r="C1" s="65"/>
      <c r="D1" s="65"/>
      <c r="E1" s="65"/>
      <c r="F1" s="65"/>
    </row>
    <row r="2" spans="1:6" ht="15" x14ac:dyDescent="0.2">
      <c r="A2" s="65" t="s">
        <v>6</v>
      </c>
      <c r="B2" s="65"/>
      <c r="C2" s="65"/>
      <c r="D2" s="65"/>
      <c r="E2" s="65"/>
      <c r="F2" s="65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9" t="s">
        <v>19</v>
      </c>
      <c r="B4" s="19" t="s">
        <v>17</v>
      </c>
      <c r="C4" s="19" t="s">
        <v>29</v>
      </c>
      <c r="D4" s="18">
        <v>7</v>
      </c>
      <c r="E4" s="18">
        <v>9602909.0299999993</v>
      </c>
      <c r="F4" s="20">
        <v>74</v>
      </c>
    </row>
    <row r="5" spans="1:6" x14ac:dyDescent="0.2">
      <c r="A5" s="70"/>
      <c r="B5" s="19" t="s">
        <v>17</v>
      </c>
      <c r="C5" s="19" t="s">
        <v>30</v>
      </c>
      <c r="D5" s="18">
        <v>22</v>
      </c>
      <c r="E5" s="18">
        <v>98422567.959999993</v>
      </c>
      <c r="F5" s="20">
        <v>951</v>
      </c>
    </row>
    <row r="6" spans="1:6" ht="19.5" x14ac:dyDescent="0.2">
      <c r="A6" s="70"/>
      <c r="B6" s="19" t="s">
        <v>3</v>
      </c>
      <c r="C6" s="19" t="s">
        <v>31</v>
      </c>
      <c r="D6" s="18">
        <v>8</v>
      </c>
      <c r="E6" s="18">
        <v>938864.93</v>
      </c>
      <c r="F6" s="20">
        <v>8</v>
      </c>
    </row>
    <row r="7" spans="1:6" ht="19.5" x14ac:dyDescent="0.2">
      <c r="A7" s="70"/>
      <c r="B7" s="37" t="s">
        <v>3</v>
      </c>
      <c r="C7" s="37" t="s">
        <v>33</v>
      </c>
      <c r="D7" s="30">
        <v>142</v>
      </c>
      <c r="E7" s="30">
        <v>14096745.1</v>
      </c>
      <c r="F7" s="20">
        <v>142</v>
      </c>
    </row>
    <row r="8" spans="1:6" ht="19.5" x14ac:dyDescent="0.2">
      <c r="A8" s="50"/>
      <c r="B8" s="39" t="s">
        <v>3</v>
      </c>
      <c r="C8" s="39" t="s">
        <v>34</v>
      </c>
      <c r="D8" s="40">
        <v>227</v>
      </c>
      <c r="E8" s="40">
        <v>24395289</v>
      </c>
      <c r="F8" s="29">
        <v>227</v>
      </c>
    </row>
    <row r="9" spans="1:6" ht="12" x14ac:dyDescent="0.2">
      <c r="A9" s="66" t="s">
        <v>14</v>
      </c>
      <c r="B9" s="82"/>
      <c r="C9" s="83"/>
      <c r="D9" s="38">
        <f>SUM(D4:D8)</f>
        <v>406</v>
      </c>
      <c r="E9" s="38">
        <f t="shared" ref="E9:F9" si="0">SUM(E4:E8)</f>
        <v>147456376.01999998</v>
      </c>
      <c r="F9" s="8">
        <f t="shared" si="0"/>
        <v>1402</v>
      </c>
    </row>
    <row r="10" spans="1:6" ht="19.5" x14ac:dyDescent="0.2">
      <c r="A10" s="71" t="s">
        <v>25</v>
      </c>
      <c r="B10" s="19" t="s">
        <v>18</v>
      </c>
      <c r="C10" s="19" t="s">
        <v>31</v>
      </c>
      <c r="D10" s="52">
        <v>5</v>
      </c>
      <c r="E10" s="52">
        <v>871066.67</v>
      </c>
      <c r="F10" s="59">
        <v>5</v>
      </c>
    </row>
    <row r="11" spans="1:6" x14ac:dyDescent="0.2">
      <c r="A11" s="72"/>
      <c r="B11" s="19" t="s">
        <v>18</v>
      </c>
      <c r="C11" s="19" t="s">
        <v>32</v>
      </c>
      <c r="D11" s="52">
        <v>4</v>
      </c>
      <c r="E11" s="52">
        <v>982980.06</v>
      </c>
      <c r="F11" s="53">
        <v>4</v>
      </c>
    </row>
    <row r="12" spans="1:6" x14ac:dyDescent="0.2">
      <c r="A12" s="72"/>
      <c r="B12" s="19" t="s">
        <v>18</v>
      </c>
      <c r="C12" s="19" t="s">
        <v>33</v>
      </c>
      <c r="D12" s="52">
        <v>165</v>
      </c>
      <c r="E12" s="52">
        <v>31668221.030000001</v>
      </c>
      <c r="F12" s="53">
        <v>165</v>
      </c>
    </row>
    <row r="13" spans="1:6" x14ac:dyDescent="0.2">
      <c r="A13" s="81"/>
      <c r="B13" s="19" t="s">
        <v>18</v>
      </c>
      <c r="C13" s="19" t="s">
        <v>34</v>
      </c>
      <c r="D13" s="54">
        <v>60</v>
      </c>
      <c r="E13" s="54">
        <v>10312492.92</v>
      </c>
      <c r="F13" s="55">
        <v>60</v>
      </c>
    </row>
    <row r="14" spans="1:6" ht="12" x14ac:dyDescent="0.2">
      <c r="A14" s="73" t="s">
        <v>26</v>
      </c>
      <c r="B14" s="74"/>
      <c r="C14" s="74"/>
      <c r="D14" s="35">
        <f>SUM(D10:D13)</f>
        <v>234</v>
      </c>
      <c r="E14" s="35">
        <f t="shared" ref="E14:F14" si="1">SUM(E10:E13)</f>
        <v>43834760.68</v>
      </c>
      <c r="F14" s="36">
        <f t="shared" si="1"/>
        <v>234</v>
      </c>
    </row>
    <row r="15" spans="1:6" ht="22.5" x14ac:dyDescent="0.2">
      <c r="A15" s="31" t="s">
        <v>24</v>
      </c>
      <c r="B15" s="34" t="s">
        <v>35</v>
      </c>
      <c r="C15" s="34" t="s">
        <v>33</v>
      </c>
      <c r="D15" s="42">
        <v>1</v>
      </c>
      <c r="E15" s="42">
        <v>26000</v>
      </c>
      <c r="F15" s="33">
        <v>1</v>
      </c>
    </row>
    <row r="16" spans="1:6" ht="12" x14ac:dyDescent="0.2">
      <c r="A16" s="84" t="s">
        <v>23</v>
      </c>
      <c r="B16" s="85"/>
      <c r="C16" s="86"/>
      <c r="D16" s="43">
        <f>D15</f>
        <v>1</v>
      </c>
      <c r="E16" s="43">
        <f t="shared" ref="E16:F16" si="2">E15</f>
        <v>26000</v>
      </c>
      <c r="F16" s="44">
        <f t="shared" si="2"/>
        <v>1</v>
      </c>
    </row>
    <row r="17" spans="1:6" ht="12.75" x14ac:dyDescent="0.2">
      <c r="A17" s="63" t="s">
        <v>15</v>
      </c>
      <c r="B17" s="64"/>
      <c r="C17" s="64"/>
      <c r="D17" s="9">
        <f>D9+D16+D14</f>
        <v>641</v>
      </c>
      <c r="E17" s="9">
        <f t="shared" ref="E17:F17" si="3">E9+E16+E14</f>
        <v>191317136.69999999</v>
      </c>
      <c r="F17" s="10">
        <f t="shared" si="3"/>
        <v>1637</v>
      </c>
    </row>
    <row r="18" spans="1:6" x14ac:dyDescent="0.2">
      <c r="A18" s="21" t="s">
        <v>28</v>
      </c>
      <c r="B18" s="11"/>
      <c r="C18" s="12"/>
    </row>
    <row r="19" spans="1:6" x14ac:dyDescent="0.2">
      <c r="A19" s="21" t="s">
        <v>16</v>
      </c>
      <c r="B19" s="11"/>
      <c r="C19" s="12"/>
    </row>
  </sheetData>
  <mergeCells count="8">
    <mergeCell ref="A17:C17"/>
    <mergeCell ref="A9:C9"/>
    <mergeCell ref="A1:F1"/>
    <mergeCell ref="A2:F2"/>
    <mergeCell ref="A4:A7"/>
    <mergeCell ref="A16:C16"/>
    <mergeCell ref="A10:A13"/>
    <mergeCell ref="A14:C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fitToPage="1"/>
  </sheetPr>
  <dimension ref="A1:F20"/>
  <sheetViews>
    <sheetView showGridLines="0" workbookViewId="0">
      <selection activeCell="A24" sqref="A24"/>
    </sheetView>
  </sheetViews>
  <sheetFormatPr defaultRowHeight="11.25" x14ac:dyDescent="0.2"/>
  <cols>
    <col min="1" max="1" width="14.855468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5" t="s">
        <v>27</v>
      </c>
      <c r="B1" s="65"/>
      <c r="C1" s="65"/>
      <c r="D1" s="65"/>
      <c r="E1" s="65"/>
      <c r="F1" s="65"/>
    </row>
    <row r="2" spans="1:6" ht="15" x14ac:dyDescent="0.2">
      <c r="A2" s="65" t="s">
        <v>7</v>
      </c>
      <c r="B2" s="65"/>
      <c r="C2" s="65"/>
      <c r="D2" s="65"/>
      <c r="E2" s="65"/>
      <c r="F2" s="65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9" t="s">
        <v>19</v>
      </c>
      <c r="B4" s="19" t="s">
        <v>17</v>
      </c>
      <c r="C4" s="19" t="s">
        <v>29</v>
      </c>
      <c r="D4" s="18">
        <v>48</v>
      </c>
      <c r="E4" s="18">
        <v>19444032.050000001</v>
      </c>
      <c r="F4" s="20">
        <v>185</v>
      </c>
    </row>
    <row r="5" spans="1:6" x14ac:dyDescent="0.2">
      <c r="A5" s="70"/>
      <c r="B5" s="19" t="s">
        <v>17</v>
      </c>
      <c r="C5" s="19" t="s">
        <v>30</v>
      </c>
      <c r="D5" s="18">
        <v>165</v>
      </c>
      <c r="E5" s="18">
        <v>201684803.65000001</v>
      </c>
      <c r="F5" s="20">
        <v>2036</v>
      </c>
    </row>
    <row r="6" spans="1:6" ht="19.5" x14ac:dyDescent="0.2">
      <c r="A6" s="70"/>
      <c r="B6" s="19" t="s">
        <v>3</v>
      </c>
      <c r="C6" s="19" t="s">
        <v>31</v>
      </c>
      <c r="D6" s="18">
        <v>117</v>
      </c>
      <c r="E6" s="18">
        <v>10322872.83</v>
      </c>
      <c r="F6" s="20">
        <v>117</v>
      </c>
    </row>
    <row r="7" spans="1:6" ht="19.5" x14ac:dyDescent="0.2">
      <c r="A7" s="70"/>
      <c r="B7" s="19" t="s">
        <v>3</v>
      </c>
      <c r="C7" s="19" t="s">
        <v>32</v>
      </c>
      <c r="D7" s="18">
        <v>9</v>
      </c>
      <c r="E7" s="18">
        <v>662451.39</v>
      </c>
      <c r="F7" s="20">
        <v>9</v>
      </c>
    </row>
    <row r="8" spans="1:6" ht="19.5" x14ac:dyDescent="0.2">
      <c r="A8" s="70"/>
      <c r="B8" s="19" t="s">
        <v>3</v>
      </c>
      <c r="C8" s="19" t="s">
        <v>33</v>
      </c>
      <c r="D8" s="18">
        <v>1426</v>
      </c>
      <c r="E8" s="18">
        <v>119826985.09</v>
      </c>
      <c r="F8" s="20">
        <v>1426</v>
      </c>
    </row>
    <row r="9" spans="1:6" ht="19.5" x14ac:dyDescent="0.2">
      <c r="A9" s="70"/>
      <c r="B9" s="19" t="s">
        <v>3</v>
      </c>
      <c r="C9" s="19" t="s">
        <v>34</v>
      </c>
      <c r="D9" s="18">
        <v>414</v>
      </c>
      <c r="E9" s="18">
        <v>35410941.100000001</v>
      </c>
      <c r="F9" s="20">
        <v>414</v>
      </c>
    </row>
    <row r="10" spans="1:6" ht="12" x14ac:dyDescent="0.2">
      <c r="A10" s="66" t="s">
        <v>14</v>
      </c>
      <c r="B10" s="67"/>
      <c r="C10" s="68"/>
      <c r="D10" s="38">
        <f>SUM(D4:D9)</f>
        <v>2179</v>
      </c>
      <c r="E10" s="38">
        <f>SUM(E4:E9)</f>
        <v>387352086.11000001</v>
      </c>
      <c r="F10" s="41">
        <f>SUM(F4:F9)</f>
        <v>4187</v>
      </c>
    </row>
    <row r="11" spans="1:6" ht="19.5" x14ac:dyDescent="0.2">
      <c r="A11" s="71" t="s">
        <v>25</v>
      </c>
      <c r="B11" s="19" t="s">
        <v>18</v>
      </c>
      <c r="C11" s="19" t="s">
        <v>31</v>
      </c>
      <c r="D11" s="52">
        <v>8</v>
      </c>
      <c r="E11" s="52">
        <v>1220445.3</v>
      </c>
      <c r="F11" s="59">
        <v>8</v>
      </c>
    </row>
    <row r="12" spans="1:6" x14ac:dyDescent="0.2">
      <c r="A12" s="72"/>
      <c r="B12" s="19" t="s">
        <v>18</v>
      </c>
      <c r="C12" s="19" t="s">
        <v>32</v>
      </c>
      <c r="D12" s="52">
        <v>5</v>
      </c>
      <c r="E12" s="52">
        <v>1202702.04</v>
      </c>
      <c r="F12" s="53">
        <v>5</v>
      </c>
    </row>
    <row r="13" spans="1:6" x14ac:dyDescent="0.2">
      <c r="A13" s="72"/>
      <c r="B13" s="19" t="s">
        <v>18</v>
      </c>
      <c r="C13" s="19" t="s">
        <v>33</v>
      </c>
      <c r="D13" s="52">
        <v>211</v>
      </c>
      <c r="E13" s="52">
        <v>32992194.579999998</v>
      </c>
      <c r="F13" s="53">
        <v>211</v>
      </c>
    </row>
    <row r="14" spans="1:6" x14ac:dyDescent="0.2">
      <c r="A14" s="81"/>
      <c r="B14" s="19" t="s">
        <v>18</v>
      </c>
      <c r="C14" s="19" t="s">
        <v>34</v>
      </c>
      <c r="D14" s="54">
        <v>53</v>
      </c>
      <c r="E14" s="54">
        <v>8252708.8399999999</v>
      </c>
      <c r="F14" s="55">
        <v>53</v>
      </c>
    </row>
    <row r="15" spans="1:6" ht="12" x14ac:dyDescent="0.2">
      <c r="A15" s="73" t="s">
        <v>26</v>
      </c>
      <c r="B15" s="74"/>
      <c r="C15" s="74"/>
      <c r="D15" s="35">
        <f>SUM(D11:D14)</f>
        <v>277</v>
      </c>
      <c r="E15" s="35">
        <f t="shared" ref="E15:F15" si="0">SUM(E11:E14)</f>
        <v>43668050.760000005</v>
      </c>
      <c r="F15" s="36">
        <f t="shared" si="0"/>
        <v>277</v>
      </c>
    </row>
    <row r="16" spans="1:6" s="25" customFormat="1" ht="42.75" customHeight="1" x14ac:dyDescent="0.2">
      <c r="A16" s="49" t="s">
        <v>24</v>
      </c>
      <c r="B16" s="19" t="s">
        <v>35</v>
      </c>
      <c r="C16" s="22" t="s">
        <v>33</v>
      </c>
      <c r="D16" s="18">
        <v>4</v>
      </c>
      <c r="E16" s="18">
        <v>471000</v>
      </c>
      <c r="F16" s="20">
        <v>4</v>
      </c>
    </row>
    <row r="17" spans="1:6" s="25" customFormat="1" ht="12" customHeight="1" x14ac:dyDescent="0.2">
      <c r="A17" s="87" t="s">
        <v>23</v>
      </c>
      <c r="B17" s="87"/>
      <c r="C17" s="88"/>
      <c r="D17" s="26">
        <f>D16</f>
        <v>4</v>
      </c>
      <c r="E17" s="26">
        <f t="shared" ref="E17:F17" si="1">E16</f>
        <v>471000</v>
      </c>
      <c r="F17" s="60">
        <f t="shared" si="1"/>
        <v>4</v>
      </c>
    </row>
    <row r="18" spans="1:6" ht="12.75" x14ac:dyDescent="0.2">
      <c r="A18" s="63" t="s">
        <v>15</v>
      </c>
      <c r="B18" s="64"/>
      <c r="C18" s="64"/>
      <c r="D18" s="9">
        <f>D10+D17+D15</f>
        <v>2460</v>
      </c>
      <c r="E18" s="9">
        <f t="shared" ref="E18:F18" si="2">E10+E17+E15</f>
        <v>431491136.87</v>
      </c>
      <c r="F18" s="10">
        <f t="shared" si="2"/>
        <v>4468</v>
      </c>
    </row>
    <row r="19" spans="1:6" x14ac:dyDescent="0.2">
      <c r="A19" s="21" t="s">
        <v>28</v>
      </c>
      <c r="B19" s="11"/>
      <c r="C19" s="12"/>
    </row>
    <row r="20" spans="1:6" x14ac:dyDescent="0.2">
      <c r="A20" s="21" t="s">
        <v>16</v>
      </c>
      <c r="B20" s="11"/>
      <c r="C20" s="12"/>
    </row>
  </sheetData>
  <mergeCells count="8">
    <mergeCell ref="A18:C18"/>
    <mergeCell ref="A10:C10"/>
    <mergeCell ref="A1:F1"/>
    <mergeCell ref="A2:F2"/>
    <mergeCell ref="A17:C17"/>
    <mergeCell ref="A4:A9"/>
    <mergeCell ref="A11:A14"/>
    <mergeCell ref="A15:C15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F20"/>
  <sheetViews>
    <sheetView showGridLines="0" workbookViewId="0">
      <selection activeCell="A23" sqref="A23"/>
    </sheetView>
  </sheetViews>
  <sheetFormatPr defaultRowHeight="11.25" x14ac:dyDescent="0.2"/>
  <cols>
    <col min="1" max="1" width="14.14062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5" t="s">
        <v>27</v>
      </c>
      <c r="B1" s="65"/>
      <c r="C1" s="65"/>
      <c r="D1" s="65"/>
      <c r="E1" s="65"/>
      <c r="F1" s="65"/>
    </row>
    <row r="2" spans="1:6" ht="15" x14ac:dyDescent="0.2">
      <c r="A2" s="65" t="s">
        <v>8</v>
      </c>
      <c r="B2" s="65"/>
      <c r="C2" s="65"/>
      <c r="D2" s="65"/>
      <c r="E2" s="65"/>
      <c r="F2" s="65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x14ac:dyDescent="0.2">
      <c r="A4" s="89" t="s">
        <v>19</v>
      </c>
      <c r="B4" s="19" t="s">
        <v>17</v>
      </c>
      <c r="C4" s="19" t="s">
        <v>29</v>
      </c>
      <c r="D4" s="18">
        <v>1</v>
      </c>
      <c r="E4" s="18">
        <v>581757.02</v>
      </c>
      <c r="F4" s="20">
        <v>5</v>
      </c>
    </row>
    <row r="5" spans="1:6" x14ac:dyDescent="0.2">
      <c r="A5" s="76"/>
      <c r="B5" s="19" t="s">
        <v>17</v>
      </c>
      <c r="C5" s="19" t="s">
        <v>30</v>
      </c>
      <c r="D5" s="18">
        <v>2</v>
      </c>
      <c r="E5" s="18">
        <v>6702952.9400000004</v>
      </c>
      <c r="F5" s="20">
        <v>77</v>
      </c>
    </row>
    <row r="6" spans="1:6" ht="19.5" x14ac:dyDescent="0.2">
      <c r="A6" s="76"/>
      <c r="B6" s="19" t="s">
        <v>3</v>
      </c>
      <c r="C6" s="19" t="s">
        <v>31</v>
      </c>
      <c r="D6" s="18">
        <v>254</v>
      </c>
      <c r="E6" s="18">
        <v>21545043.02</v>
      </c>
      <c r="F6" s="20">
        <v>254</v>
      </c>
    </row>
    <row r="7" spans="1:6" ht="19.5" x14ac:dyDescent="0.2">
      <c r="A7" s="76"/>
      <c r="B7" s="19" t="s">
        <v>3</v>
      </c>
      <c r="C7" s="19" t="s">
        <v>32</v>
      </c>
      <c r="D7" s="18">
        <v>46</v>
      </c>
      <c r="E7" s="18">
        <v>2843867.99</v>
      </c>
      <c r="F7" s="20">
        <v>46</v>
      </c>
    </row>
    <row r="8" spans="1:6" ht="19.5" x14ac:dyDescent="0.2">
      <c r="A8" s="76"/>
      <c r="B8" s="19" t="s">
        <v>3</v>
      </c>
      <c r="C8" s="19" t="s">
        <v>33</v>
      </c>
      <c r="D8" s="18">
        <v>1263</v>
      </c>
      <c r="E8" s="18">
        <v>118148234.09999999</v>
      </c>
      <c r="F8" s="20">
        <v>1263</v>
      </c>
    </row>
    <row r="9" spans="1:6" ht="19.5" x14ac:dyDescent="0.2">
      <c r="A9" s="76"/>
      <c r="B9" s="19" t="s">
        <v>3</v>
      </c>
      <c r="C9" s="19" t="s">
        <v>34</v>
      </c>
      <c r="D9" s="18">
        <v>296</v>
      </c>
      <c r="E9" s="18">
        <v>29658871.82</v>
      </c>
      <c r="F9" s="20">
        <v>296</v>
      </c>
    </row>
    <row r="10" spans="1:6" ht="12" x14ac:dyDescent="0.2">
      <c r="A10" s="77" t="s">
        <v>14</v>
      </c>
      <c r="B10" s="77"/>
      <c r="C10" s="78"/>
      <c r="D10" s="7">
        <f>SUM(D4:D9)</f>
        <v>1862</v>
      </c>
      <c r="E10" s="7">
        <f>SUM(E4:E9)</f>
        <v>179480726.88999999</v>
      </c>
      <c r="F10" s="8">
        <f>SUM(F4:F9)</f>
        <v>1941</v>
      </c>
    </row>
    <row r="11" spans="1:6" ht="19.5" x14ac:dyDescent="0.2">
      <c r="A11" s="71" t="s">
        <v>25</v>
      </c>
      <c r="B11" s="19" t="s">
        <v>18</v>
      </c>
      <c r="C11" s="19" t="s">
        <v>31</v>
      </c>
      <c r="D11" s="52">
        <v>10</v>
      </c>
      <c r="E11" s="52">
        <v>1573179.75</v>
      </c>
      <c r="F11" s="59">
        <v>10</v>
      </c>
    </row>
    <row r="12" spans="1:6" x14ac:dyDescent="0.2">
      <c r="A12" s="72"/>
      <c r="B12" s="19" t="s">
        <v>18</v>
      </c>
      <c r="C12" s="19" t="s">
        <v>32</v>
      </c>
      <c r="D12" s="52">
        <v>8</v>
      </c>
      <c r="E12" s="52">
        <v>1312472.68</v>
      </c>
      <c r="F12" s="53">
        <v>8</v>
      </c>
    </row>
    <row r="13" spans="1:6" x14ac:dyDescent="0.2">
      <c r="A13" s="72"/>
      <c r="B13" s="19" t="s">
        <v>18</v>
      </c>
      <c r="C13" s="19" t="s">
        <v>33</v>
      </c>
      <c r="D13" s="52">
        <v>75</v>
      </c>
      <c r="E13" s="52">
        <v>10575154.99</v>
      </c>
      <c r="F13" s="53">
        <v>75</v>
      </c>
    </row>
    <row r="14" spans="1:6" x14ac:dyDescent="0.2">
      <c r="A14" s="81"/>
      <c r="B14" s="19" t="s">
        <v>18</v>
      </c>
      <c r="C14" s="19" t="s">
        <v>34</v>
      </c>
      <c r="D14" s="54">
        <v>41</v>
      </c>
      <c r="E14" s="54">
        <v>5532592.4299999997</v>
      </c>
      <c r="F14" s="55">
        <v>41</v>
      </c>
    </row>
    <row r="15" spans="1:6" ht="12" x14ac:dyDescent="0.2">
      <c r="A15" s="73" t="s">
        <v>26</v>
      </c>
      <c r="B15" s="74"/>
      <c r="C15" s="74"/>
      <c r="D15" s="35">
        <f>SUM(D11:D14)</f>
        <v>134</v>
      </c>
      <c r="E15" s="35">
        <f t="shared" ref="E15:F15" si="0">SUM(E11:E14)</f>
        <v>18993399.850000001</v>
      </c>
      <c r="F15" s="36">
        <f t="shared" si="0"/>
        <v>134</v>
      </c>
    </row>
    <row r="16" spans="1:6" ht="38.25" customHeight="1" x14ac:dyDescent="0.2">
      <c r="A16" s="45" t="s">
        <v>24</v>
      </c>
      <c r="B16" s="34" t="s">
        <v>35</v>
      </c>
      <c r="C16" s="34" t="s">
        <v>33</v>
      </c>
      <c r="D16" s="32">
        <v>4</v>
      </c>
      <c r="E16" s="32">
        <v>506720</v>
      </c>
      <c r="F16" s="51">
        <v>4</v>
      </c>
    </row>
    <row r="17" spans="1:6" ht="12" customHeight="1" x14ac:dyDescent="0.2">
      <c r="A17" s="90" t="s">
        <v>23</v>
      </c>
      <c r="B17" s="90"/>
      <c r="C17" s="91"/>
      <c r="D17" s="46">
        <f>D16</f>
        <v>4</v>
      </c>
      <c r="E17" s="46">
        <f t="shared" ref="E17:F17" si="1">E16</f>
        <v>506720</v>
      </c>
      <c r="F17" s="47">
        <f t="shared" si="1"/>
        <v>4</v>
      </c>
    </row>
    <row r="18" spans="1:6" ht="12.75" x14ac:dyDescent="0.2">
      <c r="A18" s="63" t="s">
        <v>15</v>
      </c>
      <c r="B18" s="64"/>
      <c r="C18" s="64"/>
      <c r="D18" s="10">
        <f>D10+D17+D15</f>
        <v>2000</v>
      </c>
      <c r="E18" s="10">
        <f t="shared" ref="E18:F18" si="2">E10+E17+E15</f>
        <v>198980846.73999998</v>
      </c>
      <c r="F18" s="10">
        <f t="shared" si="2"/>
        <v>2079</v>
      </c>
    </row>
    <row r="19" spans="1:6" x14ac:dyDescent="0.2">
      <c r="A19" s="21" t="s">
        <v>28</v>
      </c>
      <c r="B19" s="11"/>
      <c r="C19" s="12"/>
    </row>
    <row r="20" spans="1:6" x14ac:dyDescent="0.2">
      <c r="A20" s="21" t="s">
        <v>16</v>
      </c>
      <c r="B20" s="11"/>
      <c r="C20" s="12"/>
    </row>
  </sheetData>
  <mergeCells count="8">
    <mergeCell ref="A18:C18"/>
    <mergeCell ref="A1:F1"/>
    <mergeCell ref="A2:F2"/>
    <mergeCell ref="A4:A9"/>
    <mergeCell ref="A10:C10"/>
    <mergeCell ref="A17:C17"/>
    <mergeCell ref="A11:A14"/>
    <mergeCell ref="A15:C15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F17"/>
  <sheetViews>
    <sheetView showGridLines="0" workbookViewId="0">
      <selection activeCell="A20" sqref="A20"/>
    </sheetView>
  </sheetViews>
  <sheetFormatPr defaultRowHeight="11.25" x14ac:dyDescent="0.2"/>
  <cols>
    <col min="1" max="1" width="1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5" t="s">
        <v>27</v>
      </c>
      <c r="B1" s="65"/>
      <c r="C1" s="65"/>
      <c r="D1" s="65"/>
      <c r="E1" s="65"/>
      <c r="F1" s="65"/>
    </row>
    <row r="2" spans="1:6" ht="15" x14ac:dyDescent="0.2">
      <c r="A2" s="65" t="s">
        <v>9</v>
      </c>
      <c r="B2" s="65"/>
      <c r="C2" s="65"/>
      <c r="D2" s="65"/>
      <c r="E2" s="65"/>
      <c r="F2" s="65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9" t="s">
        <v>19</v>
      </c>
      <c r="B4" s="19" t="s">
        <v>17</v>
      </c>
      <c r="C4" s="19" t="s">
        <v>30</v>
      </c>
      <c r="D4" s="18">
        <v>4</v>
      </c>
      <c r="E4" s="18">
        <v>2069439.95</v>
      </c>
      <c r="F4" s="20">
        <v>4</v>
      </c>
    </row>
    <row r="5" spans="1:6" ht="19.5" x14ac:dyDescent="0.2">
      <c r="A5" s="70"/>
      <c r="B5" s="19" t="s">
        <v>3</v>
      </c>
      <c r="C5" s="19" t="s">
        <v>31</v>
      </c>
      <c r="D5" s="18">
        <v>274</v>
      </c>
      <c r="E5" s="18">
        <v>26286361.100000001</v>
      </c>
      <c r="F5" s="20">
        <v>274</v>
      </c>
    </row>
    <row r="6" spans="1:6" ht="19.5" x14ac:dyDescent="0.2">
      <c r="A6" s="70"/>
      <c r="B6" s="19" t="s">
        <v>3</v>
      </c>
      <c r="C6" s="19" t="s">
        <v>32</v>
      </c>
      <c r="D6" s="18">
        <v>15</v>
      </c>
      <c r="E6" s="18">
        <v>1314723.1599999999</v>
      </c>
      <c r="F6" s="20">
        <v>15</v>
      </c>
    </row>
    <row r="7" spans="1:6" ht="19.5" x14ac:dyDescent="0.2">
      <c r="A7" s="70"/>
      <c r="B7" s="19" t="s">
        <v>3</v>
      </c>
      <c r="C7" s="19" t="s">
        <v>33</v>
      </c>
      <c r="D7" s="18">
        <v>49</v>
      </c>
      <c r="E7" s="18">
        <v>5600940.8499999996</v>
      </c>
      <c r="F7" s="20">
        <v>49</v>
      </c>
    </row>
    <row r="8" spans="1:6" ht="18" customHeight="1" x14ac:dyDescent="0.2">
      <c r="A8" s="70"/>
      <c r="B8" s="19" t="s">
        <v>3</v>
      </c>
      <c r="C8" s="19" t="s">
        <v>34</v>
      </c>
      <c r="D8" s="18">
        <v>22</v>
      </c>
      <c r="E8" s="18">
        <v>2379746.91</v>
      </c>
      <c r="F8" s="20">
        <v>22</v>
      </c>
    </row>
    <row r="9" spans="1:6" ht="12" x14ac:dyDescent="0.2">
      <c r="A9" s="66" t="s">
        <v>14</v>
      </c>
      <c r="B9" s="82"/>
      <c r="C9" s="83"/>
      <c r="D9" s="38">
        <f>SUM(D4:D8)</f>
        <v>364</v>
      </c>
      <c r="E9" s="38">
        <f>SUM(E4:E8)</f>
        <v>37651211.969999999</v>
      </c>
      <c r="F9" s="41">
        <f>SUM(F4:F8)</f>
        <v>364</v>
      </c>
    </row>
    <row r="10" spans="1:6" ht="19.5" x14ac:dyDescent="0.2">
      <c r="A10" s="71" t="s">
        <v>25</v>
      </c>
      <c r="B10" s="19" t="s">
        <v>18</v>
      </c>
      <c r="C10" s="19" t="s">
        <v>31</v>
      </c>
      <c r="D10" s="52">
        <v>8</v>
      </c>
      <c r="E10" s="52">
        <v>1792650.1</v>
      </c>
      <c r="F10" s="59">
        <v>8</v>
      </c>
    </row>
    <row r="11" spans="1:6" x14ac:dyDescent="0.2">
      <c r="A11" s="72"/>
      <c r="B11" s="19" t="s">
        <v>18</v>
      </c>
      <c r="C11" s="19" t="s">
        <v>32</v>
      </c>
      <c r="D11" s="52">
        <v>7</v>
      </c>
      <c r="E11" s="52">
        <v>1111874.51</v>
      </c>
      <c r="F11" s="53">
        <v>7</v>
      </c>
    </row>
    <row r="12" spans="1:6" x14ac:dyDescent="0.2">
      <c r="A12" s="72"/>
      <c r="B12" s="19" t="s">
        <v>18</v>
      </c>
      <c r="C12" s="19" t="s">
        <v>33</v>
      </c>
      <c r="D12" s="52">
        <v>9</v>
      </c>
      <c r="E12" s="52">
        <v>1526409.88</v>
      </c>
      <c r="F12" s="53">
        <v>9</v>
      </c>
    </row>
    <row r="13" spans="1:6" ht="12.75" customHeight="1" x14ac:dyDescent="0.2">
      <c r="A13" s="81"/>
      <c r="B13" s="19" t="s">
        <v>18</v>
      </c>
      <c r="C13" s="19" t="s">
        <v>34</v>
      </c>
      <c r="D13" s="54">
        <v>6</v>
      </c>
      <c r="E13" s="54">
        <v>1278701.1100000001</v>
      </c>
      <c r="F13" s="55">
        <v>6</v>
      </c>
    </row>
    <row r="14" spans="1:6" ht="12" x14ac:dyDescent="0.2">
      <c r="A14" s="73" t="s">
        <v>26</v>
      </c>
      <c r="B14" s="74"/>
      <c r="C14" s="74"/>
      <c r="D14" s="35">
        <f>SUM(D10:D13)</f>
        <v>30</v>
      </c>
      <c r="E14" s="35">
        <f t="shared" ref="E14:F14" si="0">SUM(E10:E13)</f>
        <v>5709635.6000000006</v>
      </c>
      <c r="F14" s="36">
        <f t="shared" si="0"/>
        <v>30</v>
      </c>
    </row>
    <row r="15" spans="1:6" ht="12.75" x14ac:dyDescent="0.2">
      <c r="A15" s="63" t="s">
        <v>15</v>
      </c>
      <c r="B15" s="64"/>
      <c r="C15" s="64"/>
      <c r="D15" s="9">
        <f>D9+D14</f>
        <v>394</v>
      </c>
      <c r="E15" s="9">
        <f t="shared" ref="E15:F15" si="1">E9+E14</f>
        <v>43360847.57</v>
      </c>
      <c r="F15" s="9">
        <f t="shared" si="1"/>
        <v>394</v>
      </c>
    </row>
    <row r="16" spans="1:6" x14ac:dyDescent="0.2">
      <c r="A16" s="21" t="s">
        <v>28</v>
      </c>
      <c r="B16" s="11"/>
      <c r="C16" s="12"/>
    </row>
    <row r="17" spans="1:3" x14ac:dyDescent="0.2">
      <c r="A17" s="21" t="s">
        <v>16</v>
      </c>
      <c r="B17" s="11"/>
      <c r="C17" s="12"/>
    </row>
  </sheetData>
  <mergeCells count="7">
    <mergeCell ref="A15:C15"/>
    <mergeCell ref="A9:C9"/>
    <mergeCell ref="A1:F1"/>
    <mergeCell ref="A2:F2"/>
    <mergeCell ref="A4:A8"/>
    <mergeCell ref="A10:A13"/>
    <mergeCell ref="A14:C14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2"/>
  <sheetViews>
    <sheetView showGridLines="0" tabSelected="1" workbookViewId="0">
      <selection activeCell="A25" sqref="A25"/>
    </sheetView>
  </sheetViews>
  <sheetFormatPr defaultRowHeight="11.25" x14ac:dyDescent="0.2"/>
  <cols>
    <col min="1" max="1" width="15.7109375" style="17" customWidth="1"/>
    <col min="2" max="2" width="16.85546875" style="15" customWidth="1"/>
    <col min="3" max="3" width="20.7109375" style="16" customWidth="1"/>
    <col min="4" max="4" width="13.7109375" style="13" customWidth="1"/>
    <col min="5" max="5" width="14.7109375" style="14" customWidth="1"/>
    <col min="6" max="6" width="13.7109375" style="13" customWidth="1"/>
    <col min="7" max="16384" width="9.140625" style="1"/>
  </cols>
  <sheetData>
    <row r="1" spans="1:6" ht="15" customHeight="1" x14ac:dyDescent="0.2">
      <c r="A1" s="65" t="s">
        <v>27</v>
      </c>
      <c r="B1" s="65"/>
      <c r="C1" s="65"/>
      <c r="D1" s="65"/>
      <c r="E1" s="65"/>
      <c r="F1" s="65"/>
    </row>
    <row r="2" spans="1:6" ht="15" x14ac:dyDescent="0.2">
      <c r="A2" s="65" t="s">
        <v>10</v>
      </c>
      <c r="B2" s="65"/>
      <c r="C2" s="65"/>
      <c r="D2" s="65"/>
      <c r="E2" s="65"/>
      <c r="F2" s="65"/>
    </row>
    <row r="3" spans="1:6" ht="24" x14ac:dyDescent="0.2">
      <c r="A3" s="2" t="s">
        <v>0</v>
      </c>
      <c r="B3" s="3" t="s">
        <v>1</v>
      </c>
      <c r="C3" s="3" t="s">
        <v>2</v>
      </c>
      <c r="D3" s="5" t="s">
        <v>11</v>
      </c>
      <c r="E3" s="6" t="s">
        <v>12</v>
      </c>
      <c r="F3" s="4" t="s">
        <v>13</v>
      </c>
    </row>
    <row r="4" spans="1:6" ht="19.5" customHeight="1" x14ac:dyDescent="0.2">
      <c r="A4" s="69" t="s">
        <v>19</v>
      </c>
      <c r="B4" s="19" t="s">
        <v>17</v>
      </c>
      <c r="C4" s="19" t="s">
        <v>29</v>
      </c>
      <c r="D4" s="18">
        <v>4</v>
      </c>
      <c r="E4" s="18">
        <v>537050.30000000005</v>
      </c>
      <c r="F4" s="20">
        <v>6</v>
      </c>
    </row>
    <row r="5" spans="1:6" x14ac:dyDescent="0.2">
      <c r="A5" s="70"/>
      <c r="B5" s="19" t="s">
        <v>17</v>
      </c>
      <c r="C5" s="19" t="s">
        <v>30</v>
      </c>
      <c r="D5" s="18">
        <v>38</v>
      </c>
      <c r="E5" s="18">
        <v>43156016.340000004</v>
      </c>
      <c r="F5" s="20">
        <v>511</v>
      </c>
    </row>
    <row r="6" spans="1:6" ht="19.5" x14ac:dyDescent="0.2">
      <c r="A6" s="70"/>
      <c r="B6" s="19" t="s">
        <v>3</v>
      </c>
      <c r="C6" s="19" t="s">
        <v>31</v>
      </c>
      <c r="D6" s="18">
        <v>154</v>
      </c>
      <c r="E6" s="18">
        <v>14213480.140000001</v>
      </c>
      <c r="F6" s="20">
        <v>154</v>
      </c>
    </row>
    <row r="7" spans="1:6" ht="19.5" x14ac:dyDescent="0.2">
      <c r="A7" s="70"/>
      <c r="B7" s="19" t="s">
        <v>3</v>
      </c>
      <c r="C7" s="19" t="s">
        <v>32</v>
      </c>
      <c r="D7" s="18">
        <v>20</v>
      </c>
      <c r="E7" s="18">
        <v>1487999.36</v>
      </c>
      <c r="F7" s="20">
        <v>20</v>
      </c>
    </row>
    <row r="8" spans="1:6" ht="19.5" x14ac:dyDescent="0.2">
      <c r="A8" s="70"/>
      <c r="B8" s="19" t="s">
        <v>3</v>
      </c>
      <c r="C8" s="19" t="s">
        <v>33</v>
      </c>
      <c r="D8" s="18">
        <v>855</v>
      </c>
      <c r="E8" s="18">
        <v>80106242.819999993</v>
      </c>
      <c r="F8" s="20">
        <v>855</v>
      </c>
    </row>
    <row r="9" spans="1:6" ht="19.5" x14ac:dyDescent="0.2">
      <c r="A9" s="70"/>
      <c r="B9" s="19" t="s">
        <v>3</v>
      </c>
      <c r="C9" s="19" t="s">
        <v>34</v>
      </c>
      <c r="D9" s="18">
        <v>89</v>
      </c>
      <c r="E9" s="18">
        <v>8698702.1699999999</v>
      </c>
      <c r="F9" s="20">
        <v>89</v>
      </c>
    </row>
    <row r="10" spans="1:6" ht="12" x14ac:dyDescent="0.2">
      <c r="A10" s="66" t="s">
        <v>14</v>
      </c>
      <c r="B10" s="67"/>
      <c r="C10" s="68"/>
      <c r="D10" s="38">
        <f>SUM(D4:D9)</f>
        <v>1160</v>
      </c>
      <c r="E10" s="38">
        <f>SUM(E4:E9)</f>
        <v>148199491.12999997</v>
      </c>
      <c r="F10" s="41">
        <f>SUM(F4:F9)</f>
        <v>1635</v>
      </c>
    </row>
    <row r="11" spans="1:6" ht="19.5" x14ac:dyDescent="0.2">
      <c r="A11" s="71" t="s">
        <v>25</v>
      </c>
      <c r="B11" s="19" t="s">
        <v>18</v>
      </c>
      <c r="C11" s="19" t="s">
        <v>31</v>
      </c>
      <c r="D11" s="52">
        <v>15</v>
      </c>
      <c r="E11" s="52">
        <v>3102607.99</v>
      </c>
      <c r="F11" s="59">
        <v>15</v>
      </c>
    </row>
    <row r="12" spans="1:6" x14ac:dyDescent="0.2">
      <c r="A12" s="72"/>
      <c r="B12" s="19" t="s">
        <v>18</v>
      </c>
      <c r="C12" s="19" t="s">
        <v>32</v>
      </c>
      <c r="D12" s="52">
        <v>11</v>
      </c>
      <c r="E12" s="52">
        <v>3051460.45</v>
      </c>
      <c r="F12" s="53">
        <v>11</v>
      </c>
    </row>
    <row r="13" spans="1:6" x14ac:dyDescent="0.2">
      <c r="A13" s="72"/>
      <c r="B13" s="19" t="s">
        <v>18</v>
      </c>
      <c r="C13" s="19" t="s">
        <v>33</v>
      </c>
      <c r="D13" s="52">
        <v>74</v>
      </c>
      <c r="E13" s="52">
        <v>12962427</v>
      </c>
      <c r="F13" s="53">
        <v>74</v>
      </c>
    </row>
    <row r="14" spans="1:6" x14ac:dyDescent="0.2">
      <c r="A14" s="81"/>
      <c r="B14" s="19" t="s">
        <v>18</v>
      </c>
      <c r="C14" s="19" t="s">
        <v>34</v>
      </c>
      <c r="D14" s="54">
        <v>17</v>
      </c>
      <c r="E14" s="54">
        <v>3034285</v>
      </c>
      <c r="F14" s="55">
        <v>17</v>
      </c>
    </row>
    <row r="15" spans="1:6" ht="12" x14ac:dyDescent="0.2">
      <c r="A15" s="73" t="s">
        <v>26</v>
      </c>
      <c r="B15" s="74"/>
      <c r="C15" s="74"/>
      <c r="D15" s="35">
        <f>SUM(D11:D14)</f>
        <v>117</v>
      </c>
      <c r="E15" s="35">
        <f t="shared" ref="E15:F15" si="0">SUM(E11:E14)</f>
        <v>22150780.440000001</v>
      </c>
      <c r="F15" s="36">
        <f t="shared" si="0"/>
        <v>117</v>
      </c>
    </row>
    <row r="16" spans="1:6" ht="22.5" x14ac:dyDescent="0.2">
      <c r="A16" s="61" t="s">
        <v>20</v>
      </c>
      <c r="B16" s="19" t="s">
        <v>21</v>
      </c>
      <c r="C16" s="19" t="s">
        <v>36</v>
      </c>
      <c r="D16" s="52">
        <v>1</v>
      </c>
      <c r="E16" s="52">
        <v>3000000</v>
      </c>
      <c r="F16" s="53">
        <v>1</v>
      </c>
    </row>
    <row r="17" spans="1:6" ht="12" x14ac:dyDescent="0.2">
      <c r="A17" s="92" t="s">
        <v>22</v>
      </c>
      <c r="B17" s="93"/>
      <c r="C17" s="93"/>
      <c r="D17" s="23">
        <f>SUM(D16:D16)</f>
        <v>1</v>
      </c>
      <c r="E17" s="23">
        <f>SUM(E16:E16)</f>
        <v>3000000</v>
      </c>
      <c r="F17" s="24">
        <f>SUM(F16:F16)</f>
        <v>1</v>
      </c>
    </row>
    <row r="18" spans="1:6" ht="27" customHeight="1" x14ac:dyDescent="0.2">
      <c r="A18" s="62" t="s">
        <v>24</v>
      </c>
      <c r="B18" s="19" t="s">
        <v>35</v>
      </c>
      <c r="C18" s="22" t="s">
        <v>33</v>
      </c>
      <c r="D18" s="18">
        <v>4</v>
      </c>
      <c r="E18" s="18">
        <v>547000</v>
      </c>
      <c r="F18" s="20">
        <v>4</v>
      </c>
    </row>
    <row r="19" spans="1:6" s="25" customFormat="1" ht="12" x14ac:dyDescent="0.2">
      <c r="A19" s="92" t="s">
        <v>23</v>
      </c>
      <c r="B19" s="93"/>
      <c r="C19" s="93"/>
      <c r="D19" s="23">
        <f>SUM(D18:D18)</f>
        <v>4</v>
      </c>
      <c r="E19" s="23">
        <f>SUM(E18:E18)</f>
        <v>547000</v>
      </c>
      <c r="F19" s="27">
        <f>SUM(F18:F18)</f>
        <v>4</v>
      </c>
    </row>
    <row r="20" spans="1:6" ht="12.75" x14ac:dyDescent="0.2">
      <c r="A20" s="63" t="s">
        <v>15</v>
      </c>
      <c r="B20" s="64"/>
      <c r="C20" s="64"/>
      <c r="D20" s="9">
        <f>D10+D19+D15+D17</f>
        <v>1282</v>
      </c>
      <c r="E20" s="9">
        <f>E10+E19+E15+E17</f>
        <v>173897271.56999996</v>
      </c>
      <c r="F20" s="10">
        <f>F10+F19+F15+F17</f>
        <v>1757</v>
      </c>
    </row>
    <row r="21" spans="1:6" x14ac:dyDescent="0.2">
      <c r="A21" s="21" t="s">
        <v>28</v>
      </c>
      <c r="B21" s="11"/>
      <c r="C21" s="12"/>
    </row>
    <row r="22" spans="1:6" x14ac:dyDescent="0.2">
      <c r="A22" s="21" t="s">
        <v>16</v>
      </c>
      <c r="B22" s="11"/>
      <c r="C22" s="12"/>
    </row>
  </sheetData>
  <mergeCells count="9">
    <mergeCell ref="A20:C20"/>
    <mergeCell ref="A1:F1"/>
    <mergeCell ref="A2:F2"/>
    <mergeCell ref="A10:C10"/>
    <mergeCell ref="A19:C19"/>
    <mergeCell ref="A4:A9"/>
    <mergeCell ref="A11:A14"/>
    <mergeCell ref="A15:C15"/>
    <mergeCell ref="A17:C17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Acre</vt:lpstr>
      <vt:lpstr>Amapá</vt:lpstr>
      <vt:lpstr>Amazonas</vt:lpstr>
      <vt:lpstr>Pará</vt:lpstr>
      <vt:lpstr>Rondônia</vt:lpstr>
      <vt:lpstr>Roraima</vt:lpstr>
      <vt:lpstr>Tocantins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2016-01-27T18:47:54Z</cp:lastPrinted>
  <dcterms:created xsi:type="dcterms:W3CDTF">2005-01-19T13:30:20Z</dcterms:created>
  <dcterms:modified xsi:type="dcterms:W3CDTF">2018-01-16T17:29:12Z</dcterms:modified>
</cp:coreProperties>
</file>