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30" windowWidth="9810" windowHeight="3165" tabRatio="810" activeTab="6"/>
  </bookViews>
  <sheets>
    <sheet name="Acre" sheetId="9" r:id="rId1"/>
    <sheet name="Amapá" sheetId="6" r:id="rId2"/>
    <sheet name="Amazonas" sheetId="5" r:id="rId3"/>
    <sheet name="Pará" sheetId="24" r:id="rId4"/>
    <sheet name="Rondônia" sheetId="19" r:id="rId5"/>
    <sheet name="Roraima" sheetId="28" r:id="rId6"/>
    <sheet name="Tocantins" sheetId="29" r:id="rId7"/>
  </sheets>
  <calcPr calcId="145621"/>
</workbook>
</file>

<file path=xl/calcChain.xml><?xml version="1.0" encoding="utf-8"?>
<calcChain xmlns="http://schemas.openxmlformats.org/spreadsheetml/2006/main">
  <c r="F20" i="29" l="1"/>
  <c r="E20" i="29"/>
  <c r="D20" i="29"/>
  <c r="E17" i="29"/>
  <c r="F17" i="29"/>
  <c r="D17" i="29"/>
  <c r="E17" i="28"/>
  <c r="D17" i="28"/>
  <c r="D16" i="28"/>
  <c r="E20" i="19"/>
  <c r="F20" i="19"/>
  <c r="D20" i="19"/>
  <c r="D19" i="19"/>
  <c r="F19" i="19"/>
  <c r="E19" i="19"/>
  <c r="D9" i="24" l="1"/>
  <c r="D8" i="6"/>
  <c r="E14" i="9"/>
  <c r="F14" i="9"/>
  <c r="D14" i="9"/>
  <c r="F13" i="9"/>
  <c r="E13" i="9"/>
  <c r="D13" i="9"/>
  <c r="D9" i="9"/>
  <c r="E19" i="29" l="1"/>
  <c r="F19" i="29"/>
  <c r="D19" i="29"/>
  <c r="F16" i="28"/>
  <c r="E16" i="28"/>
  <c r="E17" i="19" l="1"/>
  <c r="F17" i="19"/>
  <c r="D17" i="19"/>
  <c r="E15" i="24"/>
  <c r="F15" i="24"/>
  <c r="D15" i="24"/>
  <c r="E15" i="5"/>
  <c r="F15" i="5"/>
  <c r="D15" i="5"/>
  <c r="D9" i="5"/>
  <c r="E14" i="6"/>
  <c r="F14" i="6"/>
  <c r="D14" i="6"/>
  <c r="D10" i="29" l="1"/>
  <c r="F14" i="29" l="1"/>
  <c r="E14" i="29"/>
  <c r="D14" i="29"/>
  <c r="F12" i="28"/>
  <c r="E12" i="28"/>
  <c r="D12" i="28"/>
  <c r="F14" i="19"/>
  <c r="E14" i="19"/>
  <c r="D14" i="19"/>
  <c r="F12" i="24"/>
  <c r="E12" i="24"/>
  <c r="D12" i="24"/>
  <c r="E9" i="5"/>
  <c r="F9" i="5"/>
  <c r="F12" i="5"/>
  <c r="E12" i="5"/>
  <c r="D12" i="5"/>
  <c r="F11" i="6" l="1"/>
  <c r="E11" i="6"/>
  <c r="D11" i="6"/>
  <c r="F11" i="9"/>
  <c r="E11" i="9"/>
  <c r="D11" i="9"/>
  <c r="E10" i="29" l="1"/>
  <c r="F10" i="29"/>
  <c r="E9" i="28"/>
  <c r="F9" i="28"/>
  <c r="F17" i="28" s="1"/>
  <c r="D9" i="28"/>
  <c r="F9" i="19"/>
  <c r="E9" i="19"/>
  <c r="D9" i="19"/>
  <c r="E9" i="24"/>
  <c r="F9" i="24"/>
  <c r="D16" i="24"/>
  <c r="E16" i="5" l="1"/>
  <c r="F16" i="5"/>
  <c r="D16" i="5"/>
  <c r="E9" i="9"/>
  <c r="F9" i="9"/>
  <c r="E8" i="6"/>
  <c r="E15" i="6" s="1"/>
  <c r="F8" i="6"/>
  <c r="F15" i="6" s="1"/>
  <c r="D15" i="6"/>
  <c r="E16" i="24" l="1"/>
  <c r="F16" i="24"/>
</calcChain>
</file>

<file path=xl/sharedStrings.xml><?xml version="1.0" encoding="utf-8"?>
<sst xmlns="http://schemas.openxmlformats.org/spreadsheetml/2006/main" count="257" uniqueCount="43">
  <si>
    <t>Área</t>
  </si>
  <si>
    <t>Programa</t>
  </si>
  <si>
    <t>Modalidade</t>
  </si>
  <si>
    <t>Carta de Crédito - Individual</t>
  </si>
  <si>
    <t>Acre</t>
  </si>
  <si>
    <t>Amapá</t>
  </si>
  <si>
    <t>Amazonas</t>
  </si>
  <si>
    <t>Pará</t>
  </si>
  <si>
    <t>Rondônia</t>
  </si>
  <si>
    <t>Roraima</t>
  </si>
  <si>
    <t>Tocantins</t>
  </si>
  <si>
    <t>Quantidade de Operações</t>
  </si>
  <si>
    <t>Valor do Empréstimo (R$)</t>
  </si>
  <si>
    <t>Número de Unidades</t>
  </si>
  <si>
    <t>Total Habitação</t>
  </si>
  <si>
    <t xml:space="preserve">TOTAL GERAL </t>
  </si>
  <si>
    <t>Elaboração: Banco de Dados - CBIC.</t>
  </si>
  <si>
    <t>Apoio à Produção</t>
  </si>
  <si>
    <t>Pró-Cotista</t>
  </si>
  <si>
    <t>HABITAÇÃO POPULAR</t>
  </si>
  <si>
    <t>INFRA-ESTRUTURA URBANA</t>
  </si>
  <si>
    <t>Pró-Transporte - Setor Público</t>
  </si>
  <si>
    <t>Total Infra-Estrutura Urbana</t>
  </si>
  <si>
    <t>Total Operações Especiais - Habitação</t>
  </si>
  <si>
    <t>OPER. ESPECIAIS - HABITAÇÃO</t>
  </si>
  <si>
    <t>OPER. DIVERSAS</t>
  </si>
  <si>
    <t>Total Operações Diversas</t>
  </si>
  <si>
    <t>HABITAÇÃO </t>
  </si>
  <si>
    <t>Aquisição de terreno e construção </t>
  </si>
  <si>
    <t>Construção </t>
  </si>
  <si>
    <t>Imóvel novo </t>
  </si>
  <si>
    <t>Imóvel usado </t>
  </si>
  <si>
    <t>Op. Especiais - Faixa Estendida</t>
  </si>
  <si>
    <t>TRANSPORTES  </t>
  </si>
  <si>
    <t>Fonte: Caixa Econômica Federal. Posição da Base: 11/02/2020.</t>
  </si>
  <si>
    <t>CONTRATAÇÕES COM RECURSOS DO FGTS - 2019</t>
  </si>
  <si>
    <t>Carta de Crédito - Associativa Entidades</t>
  </si>
  <si>
    <t>PRODUCAO DE LOTES URBANIZADOS  </t>
  </si>
  <si>
    <t>SANEAMENTO BÁSICO</t>
  </si>
  <si>
    <t>Total Saneamento Básico</t>
  </si>
  <si>
    <t>Saneamento para Todos - Setor Privado</t>
  </si>
  <si>
    <t>SISTEMA DE ABASTECIMENTO DE AGUA  </t>
  </si>
  <si>
    <t>SISTEMA DE TRATAMENTO DE ESGOTO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</si>
</sst>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7.5"/>
      <name val="Arial"/>
      <family val="2"/>
    </font>
    <font>
      <b/>
      <sz val="8"/>
      <color indexed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Continuous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3" fontId="10" fillId="6" borderId="3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3" fontId="8" fillId="8" borderId="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3" fontId="8" fillId="9" borderId="3" xfId="0" applyNumberFormat="1" applyFont="1" applyFill="1" applyBorder="1" applyAlignment="1">
      <alignment horizontal="center" vertical="center" wrapText="1"/>
    </xf>
    <xf numFmtId="3" fontId="8" fillId="10" borderId="2" xfId="0" applyNumberFormat="1" applyFont="1" applyFill="1" applyBorder="1" applyAlignment="1">
      <alignment horizontal="center" vertical="center" wrapText="1"/>
    </xf>
    <xf numFmtId="3" fontId="8" fillId="1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0" fillId="6" borderId="18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8" fillId="11" borderId="2" xfId="0" applyNumberFormat="1" applyFont="1" applyFill="1" applyBorder="1" applyAlignment="1">
      <alignment horizontal="center" vertical="center" wrapText="1"/>
    </xf>
    <xf numFmtId="3" fontId="8" fillId="11" borderId="3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8" fillId="7" borderId="1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Continuous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Continuous" vertical="center" wrapText="1"/>
    </xf>
    <xf numFmtId="3" fontId="8" fillId="5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F16"/>
  <sheetViews>
    <sheetView showGridLines="0" workbookViewId="0">
      <selection activeCell="A20" sqref="A20"/>
    </sheetView>
  </sheetViews>
  <sheetFormatPr defaultRowHeight="11.25" x14ac:dyDescent="0.2"/>
  <cols>
    <col min="1" max="1" width="13.71093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x14ac:dyDescent="0.2">
      <c r="A1" s="63" t="s">
        <v>35</v>
      </c>
      <c r="B1" s="63"/>
      <c r="C1" s="63"/>
      <c r="D1" s="63"/>
      <c r="E1" s="63"/>
      <c r="F1" s="63"/>
    </row>
    <row r="2" spans="1:6" ht="15" x14ac:dyDescent="0.2">
      <c r="A2" s="63" t="s">
        <v>4</v>
      </c>
      <c r="B2" s="63"/>
      <c r="C2" s="63"/>
      <c r="D2" s="63"/>
      <c r="E2" s="63"/>
      <c r="F2" s="63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7" t="s">
        <v>19</v>
      </c>
      <c r="B4" s="19" t="s">
        <v>17</v>
      </c>
      <c r="C4" s="19" t="s">
        <v>27</v>
      </c>
      <c r="D4" s="18">
        <v>1</v>
      </c>
      <c r="E4" s="18">
        <v>408906.28</v>
      </c>
      <c r="F4" s="20">
        <v>1</v>
      </c>
    </row>
    <row r="5" spans="1:6" ht="19.5" x14ac:dyDescent="0.2">
      <c r="A5" s="68"/>
      <c r="B5" s="19" t="s">
        <v>3</v>
      </c>
      <c r="C5" s="19" t="s">
        <v>28</v>
      </c>
      <c r="D5" s="18">
        <v>27</v>
      </c>
      <c r="E5" s="18">
        <v>2908775.74</v>
      </c>
      <c r="F5" s="20">
        <v>27</v>
      </c>
    </row>
    <row r="6" spans="1:6" ht="19.5" x14ac:dyDescent="0.2">
      <c r="A6" s="68"/>
      <c r="B6" s="19" t="s">
        <v>3</v>
      </c>
      <c r="C6" s="19" t="s">
        <v>29</v>
      </c>
      <c r="D6" s="18">
        <v>4</v>
      </c>
      <c r="E6" s="18">
        <v>288198.71999999997</v>
      </c>
      <c r="F6" s="20">
        <v>4</v>
      </c>
    </row>
    <row r="7" spans="1:6" ht="19.5" x14ac:dyDescent="0.2">
      <c r="A7" s="68"/>
      <c r="B7" s="19" t="s">
        <v>3</v>
      </c>
      <c r="C7" s="19" t="s">
        <v>30</v>
      </c>
      <c r="D7" s="18">
        <v>10</v>
      </c>
      <c r="E7" s="18">
        <v>861551</v>
      </c>
      <c r="F7" s="20">
        <v>10</v>
      </c>
    </row>
    <row r="8" spans="1:6" ht="19.5" x14ac:dyDescent="0.2">
      <c r="A8" s="68"/>
      <c r="B8" s="19" t="s">
        <v>3</v>
      </c>
      <c r="C8" s="19" t="s">
        <v>31</v>
      </c>
      <c r="D8" s="18">
        <v>43</v>
      </c>
      <c r="E8" s="18">
        <v>3697577.42</v>
      </c>
      <c r="F8" s="20">
        <v>43</v>
      </c>
    </row>
    <row r="9" spans="1:6" ht="12" x14ac:dyDescent="0.2">
      <c r="A9" s="64" t="s">
        <v>14</v>
      </c>
      <c r="B9" s="65"/>
      <c r="C9" s="66"/>
      <c r="D9" s="33">
        <f>SUM(D4:D8)</f>
        <v>85</v>
      </c>
      <c r="E9" s="33">
        <f>SUM(E4:E8)</f>
        <v>8165009.1600000001</v>
      </c>
      <c r="F9" s="36">
        <f>SUM(F4:F8)</f>
        <v>85</v>
      </c>
    </row>
    <row r="10" spans="1:6" ht="15.75" customHeight="1" x14ac:dyDescent="0.2">
      <c r="A10" s="59" t="s">
        <v>25</v>
      </c>
      <c r="B10" s="19" t="s">
        <v>18</v>
      </c>
      <c r="C10" s="19" t="s">
        <v>30</v>
      </c>
      <c r="D10" s="43">
        <v>3</v>
      </c>
      <c r="E10" s="43">
        <v>1232705.3700000001</v>
      </c>
      <c r="F10" s="44">
        <v>3</v>
      </c>
    </row>
    <row r="11" spans="1:6" ht="12" x14ac:dyDescent="0.2">
      <c r="A11" s="71" t="s">
        <v>26</v>
      </c>
      <c r="B11" s="72"/>
      <c r="C11" s="72"/>
      <c r="D11" s="30">
        <f>SUM(D10:D10)</f>
        <v>3</v>
      </c>
      <c r="E11" s="30">
        <f>SUM(E10:E10)</f>
        <v>1232705.3700000001</v>
      </c>
      <c r="F11" s="31">
        <f>SUM(F10:F10)</f>
        <v>3</v>
      </c>
    </row>
    <row r="12" spans="1:6" ht="25.5" customHeight="1" x14ac:dyDescent="0.2">
      <c r="A12" s="60" t="s">
        <v>24</v>
      </c>
      <c r="B12" s="29" t="s">
        <v>32</v>
      </c>
      <c r="C12" s="29" t="s">
        <v>30</v>
      </c>
      <c r="D12" s="27">
        <v>1</v>
      </c>
      <c r="E12" s="27">
        <v>128000</v>
      </c>
      <c r="F12" s="28">
        <v>1</v>
      </c>
    </row>
    <row r="13" spans="1:6" ht="12" x14ac:dyDescent="0.2">
      <c r="A13" s="77" t="s">
        <v>23</v>
      </c>
      <c r="B13" s="78"/>
      <c r="C13" s="78"/>
      <c r="D13" s="47">
        <f>SUM(D12:D12)</f>
        <v>1</v>
      </c>
      <c r="E13" s="47">
        <f>SUM(E12:E12)</f>
        <v>128000</v>
      </c>
      <c r="F13" s="48">
        <f>SUM(F12:F12)</f>
        <v>1</v>
      </c>
    </row>
    <row r="14" spans="1:6" ht="12.75" x14ac:dyDescent="0.2">
      <c r="A14" s="61" t="s">
        <v>15</v>
      </c>
      <c r="B14" s="62"/>
      <c r="C14" s="62"/>
      <c r="D14" s="9">
        <f>SUM(D9+D11+D13)</f>
        <v>89</v>
      </c>
      <c r="E14" s="9">
        <f t="shared" ref="E14:F14" si="0">SUM(E9+E11+E13)</f>
        <v>9525714.5300000012</v>
      </c>
      <c r="F14" s="10">
        <f t="shared" si="0"/>
        <v>89</v>
      </c>
    </row>
    <row r="15" spans="1:6" x14ac:dyDescent="0.2">
      <c r="A15" s="21" t="s">
        <v>34</v>
      </c>
      <c r="B15" s="11"/>
      <c r="C15" s="12"/>
    </row>
    <row r="16" spans="1:6" x14ac:dyDescent="0.2">
      <c r="A16" s="21" t="s">
        <v>16</v>
      </c>
      <c r="B16" s="11"/>
      <c r="C16" s="12"/>
    </row>
  </sheetData>
  <mergeCells count="7">
    <mergeCell ref="A14:C14"/>
    <mergeCell ref="A1:F1"/>
    <mergeCell ref="A2:F2"/>
    <mergeCell ref="A9:C9"/>
    <mergeCell ref="A4:A8"/>
    <mergeCell ref="A11:C11"/>
    <mergeCell ref="A13:C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F17"/>
  <sheetViews>
    <sheetView showGridLines="0" workbookViewId="0">
      <selection activeCell="E18" sqref="E18"/>
    </sheetView>
  </sheetViews>
  <sheetFormatPr defaultRowHeight="11.25" x14ac:dyDescent="0.2"/>
  <cols>
    <col min="1" max="1" width="15.855468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3" t="s">
        <v>35</v>
      </c>
      <c r="B1" s="63"/>
      <c r="C1" s="63"/>
      <c r="D1" s="63"/>
      <c r="E1" s="63"/>
      <c r="F1" s="63"/>
    </row>
    <row r="2" spans="1:6" ht="15" x14ac:dyDescent="0.2">
      <c r="A2" s="63" t="s">
        <v>5</v>
      </c>
      <c r="B2" s="63"/>
      <c r="C2" s="63"/>
      <c r="D2" s="63"/>
      <c r="E2" s="63"/>
      <c r="F2" s="63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x14ac:dyDescent="0.2">
      <c r="A4" s="73" t="s">
        <v>19</v>
      </c>
      <c r="B4" s="19" t="s">
        <v>17</v>
      </c>
      <c r="C4" s="19" t="s">
        <v>27</v>
      </c>
      <c r="D4" s="18">
        <v>14</v>
      </c>
      <c r="E4" s="18">
        <v>11551583.25</v>
      </c>
      <c r="F4" s="20">
        <v>148</v>
      </c>
    </row>
    <row r="5" spans="1:6" ht="19.5" x14ac:dyDescent="0.2">
      <c r="A5" s="74"/>
      <c r="B5" s="19" t="s">
        <v>3</v>
      </c>
      <c r="C5" s="19" t="s">
        <v>28</v>
      </c>
      <c r="D5" s="18">
        <v>1</v>
      </c>
      <c r="E5" s="18">
        <v>114534.85</v>
      </c>
      <c r="F5" s="20">
        <v>1</v>
      </c>
    </row>
    <row r="6" spans="1:6" ht="19.5" x14ac:dyDescent="0.2">
      <c r="A6" s="74"/>
      <c r="B6" s="19" t="s">
        <v>3</v>
      </c>
      <c r="C6" s="19" t="s">
        <v>30</v>
      </c>
      <c r="D6" s="18">
        <v>20</v>
      </c>
      <c r="E6" s="18">
        <v>2230436.29</v>
      </c>
      <c r="F6" s="20">
        <v>20</v>
      </c>
    </row>
    <row r="7" spans="1:6" ht="19.5" x14ac:dyDescent="0.2">
      <c r="A7" s="74"/>
      <c r="B7" s="19" t="s">
        <v>3</v>
      </c>
      <c r="C7" s="19" t="s">
        <v>31</v>
      </c>
      <c r="D7" s="18">
        <v>8</v>
      </c>
      <c r="E7" s="18">
        <v>876984.4</v>
      </c>
      <c r="F7" s="20">
        <v>8</v>
      </c>
    </row>
    <row r="8" spans="1:6" ht="12" x14ac:dyDescent="0.2">
      <c r="A8" s="64" t="s">
        <v>14</v>
      </c>
      <c r="B8" s="75"/>
      <c r="C8" s="76"/>
      <c r="D8" s="7">
        <f>SUM(D4:D7)</f>
        <v>43</v>
      </c>
      <c r="E8" s="7">
        <f>SUM(E4:E7)</f>
        <v>14773538.790000001</v>
      </c>
      <c r="F8" s="8">
        <f>SUM(F4:F7)</f>
        <v>177</v>
      </c>
    </row>
    <row r="9" spans="1:6" x14ac:dyDescent="0.2">
      <c r="A9" s="69" t="s">
        <v>25</v>
      </c>
      <c r="B9" s="19" t="s">
        <v>18</v>
      </c>
      <c r="C9" s="19" t="s">
        <v>30</v>
      </c>
      <c r="D9" s="43">
        <v>2</v>
      </c>
      <c r="E9" s="43">
        <v>325000</v>
      </c>
      <c r="F9" s="44">
        <v>2</v>
      </c>
    </row>
    <row r="10" spans="1:6" x14ac:dyDescent="0.2">
      <c r="A10" s="70"/>
      <c r="B10" s="19" t="s">
        <v>18</v>
      </c>
      <c r="C10" s="19" t="s">
        <v>31</v>
      </c>
      <c r="D10" s="43">
        <v>1</v>
      </c>
      <c r="E10" s="43">
        <v>179821.55</v>
      </c>
      <c r="F10" s="44">
        <v>1</v>
      </c>
    </row>
    <row r="11" spans="1:6" ht="12" x14ac:dyDescent="0.2">
      <c r="A11" s="71" t="s">
        <v>26</v>
      </c>
      <c r="B11" s="72"/>
      <c r="C11" s="72"/>
      <c r="D11" s="30">
        <f>SUM(D9:D10)</f>
        <v>3</v>
      </c>
      <c r="E11" s="30">
        <f>SUM(E9:E10)</f>
        <v>504821.55</v>
      </c>
      <c r="F11" s="31">
        <f>SUM(F9:F10)</f>
        <v>3</v>
      </c>
    </row>
    <row r="12" spans="1:6" ht="36" customHeight="1" x14ac:dyDescent="0.2">
      <c r="A12" s="80" t="s">
        <v>24</v>
      </c>
      <c r="B12" s="29" t="s">
        <v>32</v>
      </c>
      <c r="C12" s="29" t="s">
        <v>29</v>
      </c>
      <c r="D12" s="27">
        <v>1</v>
      </c>
      <c r="E12" s="27">
        <v>75000</v>
      </c>
      <c r="F12" s="28">
        <v>1</v>
      </c>
    </row>
    <row r="13" spans="1:6" ht="36" customHeight="1" x14ac:dyDescent="0.2">
      <c r="A13" s="81"/>
      <c r="B13" s="29" t="s">
        <v>32</v>
      </c>
      <c r="C13" s="29" t="s">
        <v>30</v>
      </c>
      <c r="D13" s="27">
        <v>2</v>
      </c>
      <c r="E13" s="27">
        <v>286810.25</v>
      </c>
      <c r="F13" s="28">
        <v>2</v>
      </c>
    </row>
    <row r="14" spans="1:6" ht="12" customHeight="1" x14ac:dyDescent="0.2">
      <c r="A14" s="77" t="s">
        <v>23</v>
      </c>
      <c r="B14" s="78"/>
      <c r="C14" s="78"/>
      <c r="D14" s="47">
        <f>SUM(D12:D13)</f>
        <v>3</v>
      </c>
      <c r="E14" s="47">
        <f t="shared" ref="E14:F14" si="0">SUM(E12:E13)</f>
        <v>361810.25</v>
      </c>
      <c r="F14" s="48">
        <f t="shared" si="0"/>
        <v>3</v>
      </c>
    </row>
    <row r="15" spans="1:6" ht="12.75" x14ac:dyDescent="0.2">
      <c r="A15" s="61" t="s">
        <v>15</v>
      </c>
      <c r="B15" s="62"/>
      <c r="C15" s="62"/>
      <c r="D15" s="9">
        <f>SUM(D8,D14,D11)</f>
        <v>49</v>
      </c>
      <c r="E15" s="9">
        <f>SUM(E8,E14,E11)</f>
        <v>15640170.590000002</v>
      </c>
      <c r="F15" s="10">
        <f>SUM(F8,F14,F11)</f>
        <v>183</v>
      </c>
    </row>
    <row r="16" spans="1:6" x14ac:dyDescent="0.2">
      <c r="A16" s="21" t="s">
        <v>34</v>
      </c>
      <c r="B16" s="11"/>
      <c r="C16" s="12"/>
    </row>
    <row r="17" spans="1:3" x14ac:dyDescent="0.2">
      <c r="A17" s="21" t="s">
        <v>16</v>
      </c>
      <c r="B17" s="11"/>
      <c r="C17" s="12"/>
    </row>
  </sheetData>
  <mergeCells count="9">
    <mergeCell ref="A15:C15"/>
    <mergeCell ref="A1:F1"/>
    <mergeCell ref="A2:F2"/>
    <mergeCell ref="A4:A7"/>
    <mergeCell ref="A8:C8"/>
    <mergeCell ref="A14:C14"/>
    <mergeCell ref="A9:A10"/>
    <mergeCell ref="A11:C11"/>
    <mergeCell ref="A12:A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F18"/>
  <sheetViews>
    <sheetView showGridLines="0" workbookViewId="0">
      <selection activeCell="A21" sqref="A21"/>
    </sheetView>
  </sheetViews>
  <sheetFormatPr defaultRowHeight="11.25" x14ac:dyDescent="0.2"/>
  <cols>
    <col min="1" max="1" width="15.570312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3" t="s">
        <v>35</v>
      </c>
      <c r="B1" s="63"/>
      <c r="C1" s="63"/>
      <c r="D1" s="63"/>
      <c r="E1" s="63"/>
      <c r="F1" s="63"/>
    </row>
    <row r="2" spans="1:6" ht="15" x14ac:dyDescent="0.2">
      <c r="A2" s="63" t="s">
        <v>6</v>
      </c>
      <c r="B2" s="63"/>
      <c r="C2" s="63"/>
      <c r="D2" s="63"/>
      <c r="E2" s="63"/>
      <c r="F2" s="63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7" t="s">
        <v>19</v>
      </c>
      <c r="B4" s="19" t="s">
        <v>17</v>
      </c>
      <c r="C4" s="19" t="s">
        <v>27</v>
      </c>
      <c r="D4" s="18">
        <v>45</v>
      </c>
      <c r="E4" s="18">
        <v>389207680.29000002</v>
      </c>
      <c r="F4" s="20">
        <v>3246</v>
      </c>
    </row>
    <row r="5" spans="1:6" ht="19.5" x14ac:dyDescent="0.2">
      <c r="A5" s="68"/>
      <c r="B5" s="19" t="s">
        <v>3</v>
      </c>
      <c r="C5" s="19" t="s">
        <v>28</v>
      </c>
      <c r="D5" s="18">
        <v>10</v>
      </c>
      <c r="E5" s="18">
        <v>1320826.8899999999</v>
      </c>
      <c r="F5" s="20">
        <v>10</v>
      </c>
    </row>
    <row r="6" spans="1:6" ht="19.5" x14ac:dyDescent="0.2">
      <c r="A6" s="68"/>
      <c r="B6" s="19" t="s">
        <v>3</v>
      </c>
      <c r="C6" s="19" t="s">
        <v>29</v>
      </c>
      <c r="D6" s="18">
        <v>1</v>
      </c>
      <c r="E6" s="18">
        <v>67200</v>
      </c>
      <c r="F6" s="20">
        <v>1</v>
      </c>
    </row>
    <row r="7" spans="1:6" ht="19.5" x14ac:dyDescent="0.2">
      <c r="A7" s="68"/>
      <c r="B7" s="32" t="s">
        <v>3</v>
      </c>
      <c r="C7" s="32" t="s">
        <v>30</v>
      </c>
      <c r="D7" s="26">
        <v>105</v>
      </c>
      <c r="E7" s="26">
        <v>10494859.949999999</v>
      </c>
      <c r="F7" s="20">
        <v>105</v>
      </c>
    </row>
    <row r="8" spans="1:6" ht="19.5" x14ac:dyDescent="0.2">
      <c r="A8" s="41"/>
      <c r="B8" s="34" t="s">
        <v>3</v>
      </c>
      <c r="C8" s="34" t="s">
        <v>31</v>
      </c>
      <c r="D8" s="35">
        <v>215</v>
      </c>
      <c r="E8" s="35">
        <v>18588004.350000001</v>
      </c>
      <c r="F8" s="25">
        <v>215</v>
      </c>
    </row>
    <row r="9" spans="1:6" ht="12" x14ac:dyDescent="0.2">
      <c r="A9" s="64" t="s">
        <v>14</v>
      </c>
      <c r="B9" s="82"/>
      <c r="C9" s="83"/>
      <c r="D9" s="33">
        <f>SUM(D4:D8)</f>
        <v>376</v>
      </c>
      <c r="E9" s="33">
        <f t="shared" ref="E9:F9" si="0">SUM(E4:E8)</f>
        <v>419678571.48000002</v>
      </c>
      <c r="F9" s="8">
        <f t="shared" si="0"/>
        <v>3577</v>
      </c>
    </row>
    <row r="10" spans="1:6" x14ac:dyDescent="0.2">
      <c r="A10" s="69" t="s">
        <v>25</v>
      </c>
      <c r="B10" s="19" t="s">
        <v>18</v>
      </c>
      <c r="C10" s="19" t="s">
        <v>30</v>
      </c>
      <c r="D10" s="43">
        <v>12</v>
      </c>
      <c r="E10" s="43">
        <v>1978477.77</v>
      </c>
      <c r="F10" s="49">
        <v>12</v>
      </c>
    </row>
    <row r="11" spans="1:6" x14ac:dyDescent="0.2">
      <c r="A11" s="70"/>
      <c r="B11" s="19" t="s">
        <v>18</v>
      </c>
      <c r="C11" s="19" t="s">
        <v>31</v>
      </c>
      <c r="D11" s="43">
        <v>6</v>
      </c>
      <c r="E11" s="43">
        <v>783125.29</v>
      </c>
      <c r="F11" s="44">
        <v>6</v>
      </c>
    </row>
    <row r="12" spans="1:6" ht="12" x14ac:dyDescent="0.2">
      <c r="A12" s="71" t="s">
        <v>26</v>
      </c>
      <c r="B12" s="72"/>
      <c r="C12" s="72"/>
      <c r="D12" s="30">
        <f>SUM(D10:D11)</f>
        <v>18</v>
      </c>
      <c r="E12" s="30">
        <f>SUM(E10:E11)</f>
        <v>2761603.06</v>
      </c>
      <c r="F12" s="31">
        <f>SUM(F10:F11)</f>
        <v>18</v>
      </c>
    </row>
    <row r="13" spans="1:6" ht="24" customHeight="1" x14ac:dyDescent="0.2">
      <c r="A13" s="80" t="s">
        <v>24</v>
      </c>
      <c r="B13" s="29" t="s">
        <v>32</v>
      </c>
      <c r="C13" s="29" t="s">
        <v>28</v>
      </c>
      <c r="D13" s="37">
        <v>1</v>
      </c>
      <c r="E13" s="37">
        <v>184740.31</v>
      </c>
      <c r="F13" s="28">
        <v>1</v>
      </c>
    </row>
    <row r="14" spans="1:6" ht="23.25" customHeight="1" x14ac:dyDescent="0.2">
      <c r="A14" s="81"/>
      <c r="B14" s="29" t="s">
        <v>32</v>
      </c>
      <c r="C14" s="29" t="s">
        <v>30</v>
      </c>
      <c r="D14" s="37">
        <v>3</v>
      </c>
      <c r="E14" s="37">
        <v>374894.85</v>
      </c>
      <c r="F14" s="28">
        <v>3</v>
      </c>
    </row>
    <row r="15" spans="1:6" ht="12" x14ac:dyDescent="0.2">
      <c r="A15" s="84" t="s">
        <v>23</v>
      </c>
      <c r="B15" s="84"/>
      <c r="C15" s="84"/>
      <c r="D15" s="51">
        <f>SUM(D13:D14)</f>
        <v>4</v>
      </c>
      <c r="E15" s="50">
        <f t="shared" ref="E15:F15" si="1">SUM(E13:E14)</f>
        <v>559635.15999999992</v>
      </c>
      <c r="F15" s="38">
        <f t="shared" si="1"/>
        <v>4</v>
      </c>
    </row>
    <row r="16" spans="1:6" ht="12.75" x14ac:dyDescent="0.2">
      <c r="A16" s="61" t="s">
        <v>15</v>
      </c>
      <c r="B16" s="62"/>
      <c r="C16" s="62"/>
      <c r="D16" s="9">
        <f>D9+D15+D12</f>
        <v>398</v>
      </c>
      <c r="E16" s="9">
        <f>E9+E15+E12</f>
        <v>422999809.70000005</v>
      </c>
      <c r="F16" s="10">
        <f>F9+F15+F12</f>
        <v>3599</v>
      </c>
    </row>
    <row r="17" spans="1:3" x14ac:dyDescent="0.2">
      <c r="A17" s="21" t="s">
        <v>34</v>
      </c>
      <c r="B17" s="11"/>
      <c r="C17" s="12"/>
    </row>
    <row r="18" spans="1:3" x14ac:dyDescent="0.2">
      <c r="A18" s="21" t="s">
        <v>16</v>
      </c>
      <c r="B18" s="11"/>
      <c r="C18" s="12"/>
    </row>
  </sheetData>
  <mergeCells count="9">
    <mergeCell ref="A16:C16"/>
    <mergeCell ref="A9:C9"/>
    <mergeCell ref="A1:F1"/>
    <mergeCell ref="A2:F2"/>
    <mergeCell ref="A4:A7"/>
    <mergeCell ref="A15:C15"/>
    <mergeCell ref="A10:A11"/>
    <mergeCell ref="A12:C12"/>
    <mergeCell ref="A13:A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fitToPage="1"/>
  </sheetPr>
  <dimension ref="A1:F18"/>
  <sheetViews>
    <sheetView showGridLines="0" workbookViewId="0">
      <selection activeCell="A20" sqref="A20"/>
    </sheetView>
  </sheetViews>
  <sheetFormatPr defaultRowHeight="11.25" x14ac:dyDescent="0.2"/>
  <cols>
    <col min="1" max="1" width="14.855468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3" t="s">
        <v>35</v>
      </c>
      <c r="B1" s="63"/>
      <c r="C1" s="63"/>
      <c r="D1" s="63"/>
      <c r="E1" s="63"/>
      <c r="F1" s="63"/>
    </row>
    <row r="2" spans="1:6" ht="15" x14ac:dyDescent="0.2">
      <c r="A2" s="63" t="s">
        <v>7</v>
      </c>
      <c r="B2" s="63"/>
      <c r="C2" s="63"/>
      <c r="D2" s="63"/>
      <c r="E2" s="63"/>
      <c r="F2" s="63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7" t="s">
        <v>19</v>
      </c>
      <c r="B4" s="19" t="s">
        <v>17</v>
      </c>
      <c r="C4" s="19" t="s">
        <v>27</v>
      </c>
      <c r="D4" s="18">
        <v>115</v>
      </c>
      <c r="E4" s="18">
        <v>235302778.5</v>
      </c>
      <c r="F4" s="20">
        <v>2266</v>
      </c>
    </row>
    <row r="5" spans="1:6" ht="19.5" x14ac:dyDescent="0.2">
      <c r="A5" s="68"/>
      <c r="B5" s="19" t="s">
        <v>3</v>
      </c>
      <c r="C5" s="19" t="s">
        <v>28</v>
      </c>
      <c r="D5" s="18">
        <v>183</v>
      </c>
      <c r="E5" s="18">
        <v>16501725.789999999</v>
      </c>
      <c r="F5" s="20">
        <v>183</v>
      </c>
    </row>
    <row r="6" spans="1:6" ht="19.5" x14ac:dyDescent="0.2">
      <c r="A6" s="68"/>
      <c r="B6" s="19" t="s">
        <v>3</v>
      </c>
      <c r="C6" s="19" t="s">
        <v>29</v>
      </c>
      <c r="D6" s="18">
        <v>7</v>
      </c>
      <c r="E6" s="18">
        <v>530029.27</v>
      </c>
      <c r="F6" s="20">
        <v>7</v>
      </c>
    </row>
    <row r="7" spans="1:6" ht="19.5" x14ac:dyDescent="0.2">
      <c r="A7" s="68"/>
      <c r="B7" s="19" t="s">
        <v>3</v>
      </c>
      <c r="C7" s="19" t="s">
        <v>30</v>
      </c>
      <c r="D7" s="18">
        <v>1121</v>
      </c>
      <c r="E7" s="18">
        <v>100224501.43000001</v>
      </c>
      <c r="F7" s="20">
        <v>1121</v>
      </c>
    </row>
    <row r="8" spans="1:6" ht="19.5" x14ac:dyDescent="0.2">
      <c r="A8" s="68"/>
      <c r="B8" s="19" t="s">
        <v>3</v>
      </c>
      <c r="C8" s="19" t="s">
        <v>31</v>
      </c>
      <c r="D8" s="18">
        <v>415</v>
      </c>
      <c r="E8" s="18">
        <v>32056680.23</v>
      </c>
      <c r="F8" s="20">
        <v>415</v>
      </c>
    </row>
    <row r="9" spans="1:6" ht="12" x14ac:dyDescent="0.2">
      <c r="A9" s="64" t="s">
        <v>14</v>
      </c>
      <c r="B9" s="65"/>
      <c r="C9" s="66"/>
      <c r="D9" s="33">
        <f>SUM(D4:D8)</f>
        <v>1841</v>
      </c>
      <c r="E9" s="33">
        <f>SUM(E4:E8)</f>
        <v>384615715.22000003</v>
      </c>
      <c r="F9" s="36">
        <f>SUM(F4:F8)</f>
        <v>3992</v>
      </c>
    </row>
    <row r="10" spans="1:6" x14ac:dyDescent="0.2">
      <c r="A10" s="69" t="s">
        <v>25</v>
      </c>
      <c r="B10" s="19" t="s">
        <v>18</v>
      </c>
      <c r="C10" s="19" t="s">
        <v>30</v>
      </c>
      <c r="D10" s="43">
        <v>54</v>
      </c>
      <c r="E10" s="43">
        <v>9740698.0600000005</v>
      </c>
      <c r="F10" s="49">
        <v>54</v>
      </c>
    </row>
    <row r="11" spans="1:6" x14ac:dyDescent="0.2">
      <c r="A11" s="70"/>
      <c r="B11" s="19" t="s">
        <v>18</v>
      </c>
      <c r="C11" s="19" t="s">
        <v>31</v>
      </c>
      <c r="D11" s="43">
        <v>4</v>
      </c>
      <c r="E11" s="43">
        <v>608373.63</v>
      </c>
      <c r="F11" s="44">
        <v>4</v>
      </c>
    </row>
    <row r="12" spans="1:6" ht="12" x14ac:dyDescent="0.2">
      <c r="A12" s="71" t="s">
        <v>26</v>
      </c>
      <c r="B12" s="72"/>
      <c r="C12" s="72"/>
      <c r="D12" s="30">
        <f>SUM(D10:D11)</f>
        <v>58</v>
      </c>
      <c r="E12" s="30">
        <f>SUM(E10:E11)</f>
        <v>10349071.690000001</v>
      </c>
      <c r="F12" s="31">
        <f>SUM(F10:F11)</f>
        <v>58</v>
      </c>
    </row>
    <row r="13" spans="1:6" s="24" customFormat="1" ht="42.75" customHeight="1" x14ac:dyDescent="0.2">
      <c r="A13" s="69" t="s">
        <v>24</v>
      </c>
      <c r="B13" s="32" t="s">
        <v>32</v>
      </c>
      <c r="C13" s="52" t="s">
        <v>28</v>
      </c>
      <c r="D13" s="26">
        <v>5</v>
      </c>
      <c r="E13" s="26">
        <v>682795.84</v>
      </c>
      <c r="F13" s="53">
        <v>5</v>
      </c>
    </row>
    <row r="14" spans="1:6" s="24" customFormat="1" ht="23.25" customHeight="1" x14ac:dyDescent="0.2">
      <c r="A14" s="79"/>
      <c r="B14" s="34" t="s">
        <v>32</v>
      </c>
      <c r="C14" s="55" t="s">
        <v>30</v>
      </c>
      <c r="D14" s="35">
        <v>19</v>
      </c>
      <c r="E14" s="35">
        <v>2333881.75</v>
      </c>
      <c r="F14" s="56">
        <v>19</v>
      </c>
    </row>
    <row r="15" spans="1:6" s="24" customFormat="1" ht="12" customHeight="1" x14ac:dyDescent="0.2">
      <c r="A15" s="85" t="s">
        <v>23</v>
      </c>
      <c r="B15" s="86"/>
      <c r="C15" s="87"/>
      <c r="D15" s="54">
        <f>SUM(D13:D14)</f>
        <v>24</v>
      </c>
      <c r="E15" s="54">
        <f t="shared" ref="E15:F15" si="0">SUM(E13:E14)</f>
        <v>3016677.59</v>
      </c>
      <c r="F15" s="57">
        <f t="shared" si="0"/>
        <v>24</v>
      </c>
    </row>
    <row r="16" spans="1:6" ht="12.75" x14ac:dyDescent="0.2">
      <c r="A16" s="61" t="s">
        <v>15</v>
      </c>
      <c r="B16" s="62"/>
      <c r="C16" s="62"/>
      <c r="D16" s="9">
        <f>D9+D15+D12</f>
        <v>1923</v>
      </c>
      <c r="E16" s="9">
        <f>E9+E15+E12</f>
        <v>397981464.5</v>
      </c>
      <c r="F16" s="10">
        <f>F9+F15+F12</f>
        <v>4074</v>
      </c>
    </row>
    <row r="17" spans="1:3" x14ac:dyDescent="0.2">
      <c r="A17" s="21" t="s">
        <v>34</v>
      </c>
      <c r="B17" s="11"/>
      <c r="C17" s="12"/>
    </row>
    <row r="18" spans="1:3" x14ac:dyDescent="0.2">
      <c r="A18" s="21" t="s">
        <v>16</v>
      </c>
      <c r="B18" s="11"/>
      <c r="C18" s="12"/>
    </row>
  </sheetData>
  <mergeCells count="9">
    <mergeCell ref="A16:C16"/>
    <mergeCell ref="A9:C9"/>
    <mergeCell ref="A1:F1"/>
    <mergeCell ref="A2:F2"/>
    <mergeCell ref="A15:C15"/>
    <mergeCell ref="A4:A8"/>
    <mergeCell ref="A10:A11"/>
    <mergeCell ref="A12:C12"/>
    <mergeCell ref="A13:A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F22"/>
  <sheetViews>
    <sheetView showGridLines="0" workbookViewId="0">
      <selection activeCell="A24" sqref="A24"/>
    </sheetView>
  </sheetViews>
  <sheetFormatPr defaultRowHeight="11.25" x14ac:dyDescent="0.2"/>
  <cols>
    <col min="1" max="1" width="14.14062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3" t="s">
        <v>35</v>
      </c>
      <c r="B1" s="63"/>
      <c r="C1" s="63"/>
      <c r="D1" s="63"/>
      <c r="E1" s="63"/>
      <c r="F1" s="63"/>
    </row>
    <row r="2" spans="1:6" ht="15" x14ac:dyDescent="0.2">
      <c r="A2" s="63" t="s">
        <v>8</v>
      </c>
      <c r="B2" s="63"/>
      <c r="C2" s="63"/>
      <c r="D2" s="63"/>
      <c r="E2" s="63"/>
      <c r="F2" s="63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21.75" customHeight="1" x14ac:dyDescent="0.2">
      <c r="A4" s="88" t="s">
        <v>19</v>
      </c>
      <c r="B4" s="19" t="s">
        <v>17</v>
      </c>
      <c r="C4" s="19" t="s">
        <v>27</v>
      </c>
      <c r="D4" s="18">
        <v>4</v>
      </c>
      <c r="E4" s="18">
        <v>22617935.050000001</v>
      </c>
      <c r="F4" s="20">
        <v>275</v>
      </c>
    </row>
    <row r="5" spans="1:6" ht="19.5" x14ac:dyDescent="0.2">
      <c r="A5" s="74"/>
      <c r="B5" s="19" t="s">
        <v>3</v>
      </c>
      <c r="C5" s="19" t="s">
        <v>28</v>
      </c>
      <c r="D5" s="18">
        <v>435</v>
      </c>
      <c r="E5" s="18">
        <v>41456360.32</v>
      </c>
      <c r="F5" s="20">
        <v>435</v>
      </c>
    </row>
    <row r="6" spans="1:6" ht="19.5" x14ac:dyDescent="0.2">
      <c r="A6" s="74"/>
      <c r="B6" s="19" t="s">
        <v>3</v>
      </c>
      <c r="C6" s="19" t="s">
        <v>29</v>
      </c>
      <c r="D6" s="18">
        <v>33</v>
      </c>
      <c r="E6" s="18">
        <v>2294539.9</v>
      </c>
      <c r="F6" s="20">
        <v>33</v>
      </c>
    </row>
    <row r="7" spans="1:6" ht="19.5" x14ac:dyDescent="0.2">
      <c r="A7" s="74"/>
      <c r="B7" s="19" t="s">
        <v>3</v>
      </c>
      <c r="C7" s="19" t="s">
        <v>30</v>
      </c>
      <c r="D7" s="18">
        <v>1191</v>
      </c>
      <c r="E7" s="18">
        <v>121551050.53</v>
      </c>
      <c r="F7" s="20">
        <v>1191</v>
      </c>
    </row>
    <row r="8" spans="1:6" ht="19.5" x14ac:dyDescent="0.2">
      <c r="A8" s="74"/>
      <c r="B8" s="19" t="s">
        <v>3</v>
      </c>
      <c r="C8" s="19" t="s">
        <v>31</v>
      </c>
      <c r="D8" s="18">
        <v>240</v>
      </c>
      <c r="E8" s="18">
        <v>21529527.739999998</v>
      </c>
      <c r="F8" s="20">
        <v>240</v>
      </c>
    </row>
    <row r="9" spans="1:6" ht="12" x14ac:dyDescent="0.2">
      <c r="A9" s="75" t="s">
        <v>14</v>
      </c>
      <c r="B9" s="75"/>
      <c r="C9" s="76"/>
      <c r="D9" s="7">
        <f>SUM(D4:D8)</f>
        <v>1903</v>
      </c>
      <c r="E9" s="7">
        <f>SUM(E4:E8)</f>
        <v>209449413.54000002</v>
      </c>
      <c r="F9" s="8">
        <f>SUM(F4:F8)</f>
        <v>2174</v>
      </c>
    </row>
    <row r="10" spans="1:6" ht="19.5" x14ac:dyDescent="0.2">
      <c r="A10" s="69" t="s">
        <v>25</v>
      </c>
      <c r="B10" s="19" t="s">
        <v>18</v>
      </c>
      <c r="C10" s="19" t="s">
        <v>28</v>
      </c>
      <c r="D10" s="43">
        <v>1</v>
      </c>
      <c r="E10" s="43">
        <v>229999.8</v>
      </c>
      <c r="F10" s="49">
        <v>1</v>
      </c>
    </row>
    <row r="11" spans="1:6" x14ac:dyDescent="0.2">
      <c r="A11" s="70"/>
      <c r="B11" s="19" t="s">
        <v>18</v>
      </c>
      <c r="C11" s="19" t="s">
        <v>29</v>
      </c>
      <c r="D11" s="43">
        <v>3</v>
      </c>
      <c r="E11" s="43">
        <v>708798.77</v>
      </c>
      <c r="F11" s="44">
        <v>3</v>
      </c>
    </row>
    <row r="12" spans="1:6" x14ac:dyDescent="0.2">
      <c r="A12" s="70"/>
      <c r="B12" s="19" t="s">
        <v>18</v>
      </c>
      <c r="C12" s="19" t="s">
        <v>30</v>
      </c>
      <c r="D12" s="43">
        <v>19</v>
      </c>
      <c r="E12" s="43">
        <v>3279875.24</v>
      </c>
      <c r="F12" s="44">
        <v>19</v>
      </c>
    </row>
    <row r="13" spans="1:6" x14ac:dyDescent="0.2">
      <c r="A13" s="79"/>
      <c r="B13" s="19" t="s">
        <v>18</v>
      </c>
      <c r="C13" s="19" t="s">
        <v>31</v>
      </c>
      <c r="D13" s="45">
        <v>5</v>
      </c>
      <c r="E13" s="45">
        <v>935277.8</v>
      </c>
      <c r="F13" s="46">
        <v>5</v>
      </c>
    </row>
    <row r="14" spans="1:6" ht="12" x14ac:dyDescent="0.2">
      <c r="A14" s="71" t="s">
        <v>26</v>
      </c>
      <c r="B14" s="72"/>
      <c r="C14" s="72"/>
      <c r="D14" s="30">
        <f>SUM(D10:D13)</f>
        <v>28</v>
      </c>
      <c r="E14" s="30">
        <f t="shared" ref="E14:F14" si="0">SUM(E10:E13)</f>
        <v>5153951.6100000003</v>
      </c>
      <c r="F14" s="31">
        <f t="shared" si="0"/>
        <v>28</v>
      </c>
    </row>
    <row r="15" spans="1:6" ht="29.25" customHeight="1" x14ac:dyDescent="0.2">
      <c r="A15" s="69" t="s">
        <v>24</v>
      </c>
      <c r="B15" s="29" t="s">
        <v>32</v>
      </c>
      <c r="C15" s="29" t="s">
        <v>28</v>
      </c>
      <c r="D15" s="27">
        <v>1</v>
      </c>
      <c r="E15" s="27">
        <v>79976.240000000005</v>
      </c>
      <c r="F15" s="42">
        <v>1</v>
      </c>
    </row>
    <row r="16" spans="1:6" ht="27" customHeight="1" x14ac:dyDescent="0.2">
      <c r="A16" s="79"/>
      <c r="B16" s="29" t="s">
        <v>32</v>
      </c>
      <c r="C16" s="29" t="s">
        <v>30</v>
      </c>
      <c r="D16" s="27">
        <v>6</v>
      </c>
      <c r="E16" s="27">
        <v>657379.83999999997</v>
      </c>
      <c r="F16" s="42">
        <v>6</v>
      </c>
    </row>
    <row r="17" spans="1:6" ht="12" customHeight="1" x14ac:dyDescent="0.2">
      <c r="A17" s="89" t="s">
        <v>23</v>
      </c>
      <c r="B17" s="89"/>
      <c r="C17" s="90"/>
      <c r="D17" s="39">
        <f>SUM(D15:D16)</f>
        <v>7</v>
      </c>
      <c r="E17" s="39">
        <f t="shared" ref="E17:F17" si="1">SUM(E15:E16)</f>
        <v>737356.08</v>
      </c>
      <c r="F17" s="40">
        <f t="shared" si="1"/>
        <v>7</v>
      </c>
    </row>
    <row r="18" spans="1:6" ht="33.75" customHeight="1" x14ac:dyDescent="0.2">
      <c r="A18" s="93" t="s">
        <v>20</v>
      </c>
      <c r="B18" s="94" t="s">
        <v>21</v>
      </c>
      <c r="C18" s="29" t="s">
        <v>33</v>
      </c>
      <c r="D18" s="95">
        <v>1</v>
      </c>
      <c r="E18" s="95">
        <v>9485483.2599999998</v>
      </c>
      <c r="F18" s="96">
        <v>0</v>
      </c>
    </row>
    <row r="19" spans="1:6" ht="15.75" customHeight="1" x14ac:dyDescent="0.2">
      <c r="A19" s="91" t="s">
        <v>22</v>
      </c>
      <c r="B19" s="92"/>
      <c r="C19" s="92"/>
      <c r="D19" s="22">
        <f>D18</f>
        <v>1</v>
      </c>
      <c r="E19" s="22">
        <f t="shared" ref="E19:F19" si="2">E18</f>
        <v>9485483.2599999998</v>
      </c>
      <c r="F19" s="23">
        <f t="shared" si="2"/>
        <v>0</v>
      </c>
    </row>
    <row r="20" spans="1:6" ht="12.75" x14ac:dyDescent="0.2">
      <c r="A20" s="61" t="s">
        <v>15</v>
      </c>
      <c r="B20" s="62"/>
      <c r="C20" s="62"/>
      <c r="D20" s="10">
        <f>D9+D17+D14+D19</f>
        <v>1939</v>
      </c>
      <c r="E20" s="10">
        <f t="shared" ref="E20:F20" si="3">E9+E17+E14+E19</f>
        <v>224826204.49000004</v>
      </c>
      <c r="F20" s="10">
        <f t="shared" si="3"/>
        <v>2209</v>
      </c>
    </row>
    <row r="21" spans="1:6" x14ac:dyDescent="0.2">
      <c r="A21" s="21" t="s">
        <v>34</v>
      </c>
      <c r="B21" s="11"/>
      <c r="C21" s="12"/>
    </row>
    <row r="22" spans="1:6" x14ac:dyDescent="0.2">
      <c r="A22" s="21" t="s">
        <v>16</v>
      </c>
      <c r="B22" s="11"/>
      <c r="C22" s="12"/>
    </row>
  </sheetData>
  <mergeCells count="10">
    <mergeCell ref="A20:C20"/>
    <mergeCell ref="A1:F1"/>
    <mergeCell ref="A2:F2"/>
    <mergeCell ref="A4:A8"/>
    <mergeCell ref="A9:C9"/>
    <mergeCell ref="A17:C17"/>
    <mergeCell ref="A10:A13"/>
    <mergeCell ref="A14:C14"/>
    <mergeCell ref="A15:A16"/>
    <mergeCell ref="A19:C19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F19"/>
  <sheetViews>
    <sheetView showGridLines="0" workbookViewId="0">
      <selection activeCell="A21" sqref="A21"/>
    </sheetView>
  </sheetViews>
  <sheetFormatPr defaultRowHeight="11.25" x14ac:dyDescent="0.2"/>
  <cols>
    <col min="1" max="1" width="1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3" t="s">
        <v>35</v>
      </c>
      <c r="B1" s="63"/>
      <c r="C1" s="63"/>
      <c r="D1" s="63"/>
      <c r="E1" s="63"/>
      <c r="F1" s="63"/>
    </row>
    <row r="2" spans="1:6" ht="15" x14ac:dyDescent="0.2">
      <c r="A2" s="63" t="s">
        <v>9</v>
      </c>
      <c r="B2" s="63"/>
      <c r="C2" s="63"/>
      <c r="D2" s="63"/>
      <c r="E2" s="63"/>
      <c r="F2" s="63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7" t="s">
        <v>19</v>
      </c>
      <c r="B4" s="19" t="s">
        <v>17</v>
      </c>
      <c r="C4" s="19" t="s">
        <v>27</v>
      </c>
      <c r="D4" s="18">
        <v>3</v>
      </c>
      <c r="E4" s="18">
        <v>4404708</v>
      </c>
      <c r="F4" s="20">
        <v>25</v>
      </c>
    </row>
    <row r="5" spans="1:6" ht="19.5" x14ac:dyDescent="0.2">
      <c r="A5" s="68"/>
      <c r="B5" s="19" t="s">
        <v>3</v>
      </c>
      <c r="C5" s="19" t="s">
        <v>28</v>
      </c>
      <c r="D5" s="18">
        <v>334</v>
      </c>
      <c r="E5" s="18">
        <v>31909559.48</v>
      </c>
      <c r="F5" s="20">
        <v>334</v>
      </c>
    </row>
    <row r="6" spans="1:6" ht="19.5" x14ac:dyDescent="0.2">
      <c r="A6" s="68"/>
      <c r="B6" s="19" t="s">
        <v>3</v>
      </c>
      <c r="C6" s="19" t="s">
        <v>29</v>
      </c>
      <c r="D6" s="18">
        <v>8</v>
      </c>
      <c r="E6" s="18">
        <v>709457.22</v>
      </c>
      <c r="F6" s="20">
        <v>8</v>
      </c>
    </row>
    <row r="7" spans="1:6" ht="19.5" x14ac:dyDescent="0.2">
      <c r="A7" s="68"/>
      <c r="B7" s="19" t="s">
        <v>3</v>
      </c>
      <c r="C7" s="19" t="s">
        <v>30</v>
      </c>
      <c r="D7" s="18">
        <v>13</v>
      </c>
      <c r="E7" s="18">
        <v>1433897.11</v>
      </c>
      <c r="F7" s="20">
        <v>13</v>
      </c>
    </row>
    <row r="8" spans="1:6" ht="18" customHeight="1" x14ac:dyDescent="0.2">
      <c r="A8" s="68"/>
      <c r="B8" s="19" t="s">
        <v>3</v>
      </c>
      <c r="C8" s="19" t="s">
        <v>31</v>
      </c>
      <c r="D8" s="18">
        <v>14</v>
      </c>
      <c r="E8" s="18">
        <v>1679998.68</v>
      </c>
      <c r="F8" s="20">
        <v>14</v>
      </c>
    </row>
    <row r="9" spans="1:6" ht="12" x14ac:dyDescent="0.2">
      <c r="A9" s="64" t="s">
        <v>14</v>
      </c>
      <c r="B9" s="82"/>
      <c r="C9" s="83"/>
      <c r="D9" s="33">
        <f>SUM(D4:D8)</f>
        <v>372</v>
      </c>
      <c r="E9" s="33">
        <f>SUM(E4:E8)</f>
        <v>40137620.490000002</v>
      </c>
      <c r="F9" s="36">
        <f>SUM(F4:F8)</f>
        <v>394</v>
      </c>
    </row>
    <row r="10" spans="1:6" ht="19.5" x14ac:dyDescent="0.2">
      <c r="A10" s="69" t="s">
        <v>25</v>
      </c>
      <c r="B10" s="19" t="s">
        <v>18</v>
      </c>
      <c r="C10" s="19" t="s">
        <v>28</v>
      </c>
      <c r="D10" s="43">
        <v>3</v>
      </c>
      <c r="E10" s="43">
        <v>603293.56999999995</v>
      </c>
      <c r="F10" s="49">
        <v>3</v>
      </c>
    </row>
    <row r="11" spans="1:6" x14ac:dyDescent="0.2">
      <c r="A11" s="70"/>
      <c r="B11" s="19" t="s">
        <v>18</v>
      </c>
      <c r="C11" s="19" t="s">
        <v>30</v>
      </c>
      <c r="D11" s="43">
        <v>4</v>
      </c>
      <c r="E11" s="43">
        <v>927358.64</v>
      </c>
      <c r="F11" s="44">
        <v>4</v>
      </c>
    </row>
    <row r="12" spans="1:6" ht="12" x14ac:dyDescent="0.2">
      <c r="A12" s="71" t="s">
        <v>26</v>
      </c>
      <c r="B12" s="72"/>
      <c r="C12" s="72"/>
      <c r="D12" s="30">
        <f>SUM(D10:D11)</f>
        <v>7</v>
      </c>
      <c r="E12" s="30">
        <f>SUM(E10:E11)</f>
        <v>1530652.21</v>
      </c>
      <c r="F12" s="31">
        <f>SUM(F10:F11)</f>
        <v>7</v>
      </c>
    </row>
    <row r="13" spans="1:6" ht="19.5" x14ac:dyDescent="0.2">
      <c r="A13" s="69" t="s">
        <v>24</v>
      </c>
      <c r="B13" s="29" t="s">
        <v>32</v>
      </c>
      <c r="C13" s="29" t="s">
        <v>28</v>
      </c>
      <c r="D13" s="27">
        <v>10</v>
      </c>
      <c r="E13" s="27">
        <v>1420638.36</v>
      </c>
      <c r="F13" s="42">
        <v>10</v>
      </c>
    </row>
    <row r="14" spans="1:6" ht="19.5" x14ac:dyDescent="0.2">
      <c r="A14" s="70"/>
      <c r="B14" s="29" t="s">
        <v>32</v>
      </c>
      <c r="C14" s="29" t="s">
        <v>29</v>
      </c>
      <c r="D14" s="27">
        <v>3</v>
      </c>
      <c r="E14" s="27">
        <v>324506.73</v>
      </c>
      <c r="F14" s="42">
        <v>3</v>
      </c>
    </row>
    <row r="15" spans="1:6" ht="19.5" x14ac:dyDescent="0.2">
      <c r="A15" s="79"/>
      <c r="B15" s="29" t="s">
        <v>32</v>
      </c>
      <c r="C15" s="29" t="s">
        <v>30</v>
      </c>
      <c r="D15" s="27">
        <v>1</v>
      </c>
      <c r="E15" s="27">
        <v>145290.29</v>
      </c>
      <c r="F15" s="42">
        <v>1</v>
      </c>
    </row>
    <row r="16" spans="1:6" ht="12" x14ac:dyDescent="0.2">
      <c r="A16" s="89" t="s">
        <v>23</v>
      </c>
      <c r="B16" s="89"/>
      <c r="C16" s="90"/>
      <c r="D16" s="39">
        <f>SUM(D13:D15)</f>
        <v>14</v>
      </c>
      <c r="E16" s="39">
        <f t="shared" ref="E16:F16" si="0">SUM(E13:E15)</f>
        <v>1890435.3800000001</v>
      </c>
      <c r="F16" s="40">
        <f t="shared" si="0"/>
        <v>14</v>
      </c>
    </row>
    <row r="17" spans="1:6" ht="12.75" x14ac:dyDescent="0.2">
      <c r="A17" s="61" t="s">
        <v>15</v>
      </c>
      <c r="B17" s="62"/>
      <c r="C17" s="62"/>
      <c r="D17" s="9">
        <f>D9+D12+D16</f>
        <v>393</v>
      </c>
      <c r="E17" s="9">
        <f>E9+E12+E16</f>
        <v>43558708.080000006</v>
      </c>
      <c r="F17" s="10">
        <f>F9+F12+F16</f>
        <v>415</v>
      </c>
    </row>
    <row r="18" spans="1:6" x14ac:dyDescent="0.2">
      <c r="A18" s="21" t="s">
        <v>34</v>
      </c>
      <c r="B18" s="11"/>
      <c r="C18" s="12"/>
    </row>
    <row r="19" spans="1:6" x14ac:dyDescent="0.2">
      <c r="A19" s="21" t="s">
        <v>16</v>
      </c>
      <c r="B19" s="11"/>
      <c r="C19" s="12"/>
    </row>
  </sheetData>
  <mergeCells count="9">
    <mergeCell ref="A17:C17"/>
    <mergeCell ref="A9:C9"/>
    <mergeCell ref="A1:F1"/>
    <mergeCell ref="A2:F2"/>
    <mergeCell ref="A4:A8"/>
    <mergeCell ref="A10:A11"/>
    <mergeCell ref="A12:C12"/>
    <mergeCell ref="A13:A15"/>
    <mergeCell ref="A16:C16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2"/>
  <sheetViews>
    <sheetView showGridLines="0" tabSelected="1" workbookViewId="0">
      <selection activeCell="A25" sqref="A25"/>
    </sheetView>
  </sheetViews>
  <sheetFormatPr defaultRowHeight="11.25" x14ac:dyDescent="0.2"/>
  <cols>
    <col min="1" max="1" width="15.71093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3" t="s">
        <v>35</v>
      </c>
      <c r="B1" s="63"/>
      <c r="C1" s="63"/>
      <c r="D1" s="63"/>
      <c r="E1" s="63"/>
      <c r="F1" s="63"/>
    </row>
    <row r="2" spans="1:6" ht="15" x14ac:dyDescent="0.2">
      <c r="A2" s="63" t="s">
        <v>10</v>
      </c>
      <c r="B2" s="63"/>
      <c r="C2" s="63"/>
      <c r="D2" s="63"/>
      <c r="E2" s="63"/>
      <c r="F2" s="63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7" t="s">
        <v>19</v>
      </c>
      <c r="B4" s="19" t="s">
        <v>17</v>
      </c>
      <c r="C4" s="19" t="s">
        <v>27</v>
      </c>
      <c r="D4" s="18">
        <v>23</v>
      </c>
      <c r="E4" s="18">
        <v>72933367.290000007</v>
      </c>
      <c r="F4" s="20">
        <v>679</v>
      </c>
    </row>
    <row r="5" spans="1:6" ht="19.5" x14ac:dyDescent="0.2">
      <c r="A5" s="68"/>
      <c r="B5" s="19" t="s">
        <v>36</v>
      </c>
      <c r="C5" s="19" t="s">
        <v>37</v>
      </c>
      <c r="D5" s="18">
        <v>1</v>
      </c>
      <c r="E5" s="18">
        <v>2231332.5499999998</v>
      </c>
      <c r="F5" s="20">
        <v>19</v>
      </c>
    </row>
    <row r="6" spans="1:6" ht="19.5" x14ac:dyDescent="0.2">
      <c r="A6" s="68"/>
      <c r="B6" s="19" t="s">
        <v>3</v>
      </c>
      <c r="C6" s="19" t="s">
        <v>28</v>
      </c>
      <c r="D6" s="18">
        <v>377</v>
      </c>
      <c r="E6" s="18">
        <v>35012211</v>
      </c>
      <c r="F6" s="20">
        <v>377</v>
      </c>
    </row>
    <row r="7" spans="1:6" ht="19.5" x14ac:dyDescent="0.2">
      <c r="A7" s="68"/>
      <c r="B7" s="19" t="s">
        <v>3</v>
      </c>
      <c r="C7" s="19" t="s">
        <v>29</v>
      </c>
      <c r="D7" s="18">
        <v>10</v>
      </c>
      <c r="E7" s="18">
        <v>789388.37</v>
      </c>
      <c r="F7" s="20">
        <v>10</v>
      </c>
    </row>
    <row r="8" spans="1:6" ht="19.5" x14ac:dyDescent="0.2">
      <c r="A8" s="68"/>
      <c r="B8" s="19" t="s">
        <v>3</v>
      </c>
      <c r="C8" s="19" t="s">
        <v>30</v>
      </c>
      <c r="D8" s="18">
        <v>501</v>
      </c>
      <c r="E8" s="18">
        <v>48486631.960000001</v>
      </c>
      <c r="F8" s="20">
        <v>501</v>
      </c>
    </row>
    <row r="9" spans="1:6" ht="19.5" x14ac:dyDescent="0.2">
      <c r="A9" s="68"/>
      <c r="B9" s="19" t="s">
        <v>3</v>
      </c>
      <c r="C9" s="19" t="s">
        <v>31</v>
      </c>
      <c r="D9" s="18">
        <v>120</v>
      </c>
      <c r="E9" s="18">
        <v>9232075.4900000002</v>
      </c>
      <c r="F9" s="20">
        <v>120</v>
      </c>
    </row>
    <row r="10" spans="1:6" ht="12" x14ac:dyDescent="0.2">
      <c r="A10" s="64" t="s">
        <v>14</v>
      </c>
      <c r="B10" s="65"/>
      <c r="C10" s="66"/>
      <c r="D10" s="33">
        <f>SUM(D4:D9)</f>
        <v>1032</v>
      </c>
      <c r="E10" s="33">
        <f>SUM(E4:E9)</f>
        <v>168685006.66000003</v>
      </c>
      <c r="F10" s="36">
        <f>SUM(F4:F9)</f>
        <v>1706</v>
      </c>
    </row>
    <row r="11" spans="1:6" ht="19.5" x14ac:dyDescent="0.2">
      <c r="A11" s="69" t="s">
        <v>25</v>
      </c>
      <c r="B11" s="19" t="s">
        <v>18</v>
      </c>
      <c r="C11" s="19" t="s">
        <v>28</v>
      </c>
      <c r="D11" s="43">
        <v>2</v>
      </c>
      <c r="E11" s="43">
        <v>497849.85</v>
      </c>
      <c r="F11" s="49">
        <v>2</v>
      </c>
    </row>
    <row r="12" spans="1:6" x14ac:dyDescent="0.2">
      <c r="A12" s="70"/>
      <c r="B12" s="19" t="s">
        <v>18</v>
      </c>
      <c r="C12" s="19" t="s">
        <v>30</v>
      </c>
      <c r="D12" s="43">
        <v>23</v>
      </c>
      <c r="E12" s="43">
        <v>4532046.87</v>
      </c>
      <c r="F12" s="44">
        <v>23</v>
      </c>
    </row>
    <row r="13" spans="1:6" x14ac:dyDescent="0.2">
      <c r="A13" s="70"/>
      <c r="B13" s="19" t="s">
        <v>18</v>
      </c>
      <c r="C13" s="19" t="s">
        <v>31</v>
      </c>
      <c r="D13" s="43">
        <v>1</v>
      </c>
      <c r="E13" s="43">
        <v>84000</v>
      </c>
      <c r="F13" s="44">
        <v>1</v>
      </c>
    </row>
    <row r="14" spans="1:6" ht="12" x14ac:dyDescent="0.2">
      <c r="A14" s="71" t="s">
        <v>26</v>
      </c>
      <c r="B14" s="72"/>
      <c r="C14" s="72"/>
      <c r="D14" s="30">
        <f>SUM(D11:D13)</f>
        <v>26</v>
      </c>
      <c r="E14" s="30">
        <f>SUM(E11:E13)</f>
        <v>5113896.72</v>
      </c>
      <c r="F14" s="31">
        <f>SUM(F11:F13)</f>
        <v>26</v>
      </c>
    </row>
    <row r="15" spans="1:6" ht="29.25" customHeight="1" x14ac:dyDescent="0.2">
      <c r="A15" s="73" t="s">
        <v>38</v>
      </c>
      <c r="B15" s="19" t="s">
        <v>40</v>
      </c>
      <c r="C15" s="98" t="s">
        <v>41</v>
      </c>
      <c r="D15" s="43">
        <v>5</v>
      </c>
      <c r="E15" s="43">
        <v>88177093.799999997</v>
      </c>
      <c r="F15" s="44">
        <v>5</v>
      </c>
    </row>
    <row r="16" spans="1:6" ht="22.5" customHeight="1" x14ac:dyDescent="0.2">
      <c r="A16" s="97"/>
      <c r="B16" s="19" t="s">
        <v>40</v>
      </c>
      <c r="C16" s="98" t="s">
        <v>42</v>
      </c>
      <c r="D16" s="43">
        <v>8</v>
      </c>
      <c r="E16" s="43">
        <v>541837654.22000003</v>
      </c>
      <c r="F16" s="44">
        <v>8</v>
      </c>
    </row>
    <row r="17" spans="1:6" ht="12" x14ac:dyDescent="0.2">
      <c r="A17" s="91" t="s">
        <v>39</v>
      </c>
      <c r="B17" s="92"/>
      <c r="C17" s="92"/>
      <c r="D17" s="22">
        <f>SUM(D15:D16)</f>
        <v>13</v>
      </c>
      <c r="E17" s="22">
        <f t="shared" ref="E17:F17" si="0">SUM(E15:E16)</f>
        <v>630014748.01999998</v>
      </c>
      <c r="F17" s="99">
        <f t="shared" si="0"/>
        <v>13</v>
      </c>
    </row>
    <row r="18" spans="1:6" ht="27" customHeight="1" x14ac:dyDescent="0.2">
      <c r="A18" s="58" t="s">
        <v>24</v>
      </c>
      <c r="B18" s="32" t="s">
        <v>32</v>
      </c>
      <c r="C18" s="52" t="s">
        <v>28</v>
      </c>
      <c r="D18" s="26">
        <v>1</v>
      </c>
      <c r="E18" s="26">
        <v>75969.11</v>
      </c>
      <c r="F18" s="20">
        <v>1</v>
      </c>
    </row>
    <row r="19" spans="1:6" s="24" customFormat="1" ht="12" x14ac:dyDescent="0.2">
      <c r="A19" s="91" t="s">
        <v>23</v>
      </c>
      <c r="B19" s="92"/>
      <c r="C19" s="92"/>
      <c r="D19" s="22">
        <f>SUM(D18:D18)</f>
        <v>1</v>
      </c>
      <c r="E19" s="22">
        <f>SUM(E18:E18)</f>
        <v>75969.11</v>
      </c>
      <c r="F19" s="23">
        <f>SUM(F18:F18)</f>
        <v>1</v>
      </c>
    </row>
    <row r="20" spans="1:6" ht="12.75" x14ac:dyDescent="0.2">
      <c r="A20" s="61" t="s">
        <v>15</v>
      </c>
      <c r="B20" s="62"/>
      <c r="C20" s="62"/>
      <c r="D20" s="9">
        <f>D10+D19+D14+D17</f>
        <v>1072</v>
      </c>
      <c r="E20" s="9">
        <f>E10+E19+E14+E17</f>
        <v>803889620.50999999</v>
      </c>
      <c r="F20" s="10">
        <f>F10+F19+F14+F17</f>
        <v>1746</v>
      </c>
    </row>
    <row r="21" spans="1:6" x14ac:dyDescent="0.2">
      <c r="A21" s="21" t="s">
        <v>34</v>
      </c>
      <c r="B21" s="11"/>
      <c r="C21" s="12"/>
    </row>
    <row r="22" spans="1:6" x14ac:dyDescent="0.2">
      <c r="A22" s="21" t="s">
        <v>16</v>
      </c>
      <c r="B22" s="11"/>
      <c r="C22" s="12"/>
    </row>
  </sheetData>
  <mergeCells count="10">
    <mergeCell ref="A20:C20"/>
    <mergeCell ref="A1:F1"/>
    <mergeCell ref="A2:F2"/>
    <mergeCell ref="A10:C10"/>
    <mergeCell ref="A19:C19"/>
    <mergeCell ref="A4:A9"/>
    <mergeCell ref="A11:A13"/>
    <mergeCell ref="A14:C14"/>
    <mergeCell ref="A17:C17"/>
    <mergeCell ref="A15:A16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Acre</vt:lpstr>
      <vt:lpstr>Amapá</vt:lpstr>
      <vt:lpstr>Amazonas</vt:lpstr>
      <vt:lpstr>Pará</vt:lpstr>
      <vt:lpstr>Rondônia</vt:lpstr>
      <vt:lpstr>Roraima</vt:lpstr>
      <vt:lpstr>Tocantins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2016-01-27T18:47:54Z</cp:lastPrinted>
  <dcterms:created xsi:type="dcterms:W3CDTF">2005-01-19T13:30:20Z</dcterms:created>
  <dcterms:modified xsi:type="dcterms:W3CDTF">2020-02-13T13:34:31Z</dcterms:modified>
</cp:coreProperties>
</file>