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30" windowWidth="9810" windowHeight="3165" tabRatio="810"/>
  </bookViews>
  <sheets>
    <sheet name="Acre" sheetId="9" r:id="rId1"/>
    <sheet name="Amapá" sheetId="6" r:id="rId2"/>
    <sheet name="Amazonas" sheetId="5" r:id="rId3"/>
    <sheet name="Pará" sheetId="24" r:id="rId4"/>
    <sheet name="Rondônia" sheetId="19" r:id="rId5"/>
    <sheet name="Roraima" sheetId="28" r:id="rId6"/>
    <sheet name="Tocantins" sheetId="29" r:id="rId7"/>
  </sheets>
  <calcPr calcId="145621"/>
</workbook>
</file>

<file path=xl/calcChain.xml><?xml version="1.0" encoding="utf-8"?>
<calcChain xmlns="http://schemas.openxmlformats.org/spreadsheetml/2006/main">
  <c r="E14" i="29" l="1"/>
  <c r="F14" i="29"/>
  <c r="D14" i="29"/>
  <c r="E15" i="19"/>
  <c r="F15" i="19"/>
  <c r="D15" i="19"/>
  <c r="E20" i="24"/>
  <c r="F20" i="24"/>
  <c r="D20" i="24"/>
  <c r="E14" i="24"/>
  <c r="F14" i="24"/>
  <c r="D14" i="24"/>
  <c r="F16" i="24"/>
  <c r="E16" i="24"/>
  <c r="D16" i="24"/>
  <c r="E13" i="5"/>
  <c r="F13" i="5"/>
  <c r="D13" i="5"/>
  <c r="E11" i="6"/>
  <c r="F11" i="6"/>
  <c r="D11" i="6"/>
  <c r="F10" i="9"/>
  <c r="E10" i="9"/>
  <c r="D10" i="9"/>
  <c r="F21" i="24" l="1"/>
  <c r="E21" i="24"/>
  <c r="D21" i="24"/>
  <c r="D14" i="28"/>
  <c r="D14" i="19"/>
  <c r="F14" i="19"/>
  <c r="E14" i="19"/>
  <c r="D10" i="24" l="1"/>
  <c r="D8" i="6"/>
  <c r="D9" i="9"/>
  <c r="F14" i="28" l="1"/>
  <c r="E14" i="28"/>
  <c r="D10" i="5" l="1"/>
  <c r="D11" i="29" l="1"/>
  <c r="F13" i="29" l="1"/>
  <c r="E13" i="29"/>
  <c r="D13" i="29"/>
  <c r="F12" i="28"/>
  <c r="E12" i="28"/>
  <c r="D12" i="28"/>
  <c r="F12" i="19"/>
  <c r="E12" i="19"/>
  <c r="D12" i="19"/>
  <c r="F12" i="24"/>
  <c r="E12" i="24"/>
  <c r="D12" i="24"/>
  <c r="E10" i="5"/>
  <c r="F10" i="5"/>
  <c r="F12" i="5"/>
  <c r="E12" i="5"/>
  <c r="D12" i="5"/>
  <c r="F10" i="6" l="1"/>
  <c r="E10" i="6"/>
  <c r="D10" i="6"/>
  <c r="E11" i="29" l="1"/>
  <c r="F11" i="29"/>
  <c r="E10" i="28"/>
  <c r="E15" i="28" s="1"/>
  <c r="F10" i="28"/>
  <c r="F15" i="28" s="1"/>
  <c r="D10" i="28"/>
  <c r="D15" i="28" s="1"/>
  <c r="F10" i="19"/>
  <c r="E10" i="19"/>
  <c r="D10" i="19"/>
  <c r="E10" i="24"/>
  <c r="F10" i="24"/>
  <c r="E9" i="9" l="1"/>
  <c r="F9" i="9"/>
  <c r="E8" i="6"/>
  <c r="F8" i="6"/>
</calcChain>
</file>

<file path=xl/sharedStrings.xml><?xml version="1.0" encoding="utf-8"?>
<sst xmlns="http://schemas.openxmlformats.org/spreadsheetml/2006/main" count="219" uniqueCount="51">
  <si>
    <t>Área</t>
  </si>
  <si>
    <t>Programa</t>
  </si>
  <si>
    <t>Modalidade</t>
  </si>
  <si>
    <t>Carta de Crédito - Individual</t>
  </si>
  <si>
    <t>Acre</t>
  </si>
  <si>
    <t>Amapá</t>
  </si>
  <si>
    <t>Amazonas</t>
  </si>
  <si>
    <t>Pará</t>
  </si>
  <si>
    <t>Rondônia</t>
  </si>
  <si>
    <t>Roraima</t>
  </si>
  <si>
    <t>Tocantins</t>
  </si>
  <si>
    <t>Quantidade de Operações</t>
  </si>
  <si>
    <t>Valor do Empréstimo (R$)</t>
  </si>
  <si>
    <t>Número de Unidades</t>
  </si>
  <si>
    <t>Total Habitação</t>
  </si>
  <si>
    <t xml:space="preserve">TOTAL GERAL </t>
  </si>
  <si>
    <t>Elaboração: Banco de Dados - CBIC.</t>
  </si>
  <si>
    <t>Apoio à Produção</t>
  </si>
  <si>
    <t>Pró-Cotista</t>
  </si>
  <si>
    <t>HABITAÇÃO POPULAR</t>
  </si>
  <si>
    <t>INFRA-ESTRUTURA URBANA</t>
  </si>
  <si>
    <t>Pró-Transporte - Setor Público</t>
  </si>
  <si>
    <t>Total Infra-Estrutura Urbana</t>
  </si>
  <si>
    <t>Total Operações Especiais - Habitação</t>
  </si>
  <si>
    <t>OPER. ESPECIAIS - HABITAÇÃO</t>
  </si>
  <si>
    <t>OPER. DIVERSAS</t>
  </si>
  <si>
    <t>Total Operações Diversas</t>
  </si>
  <si>
    <t>Op. Especiais - Faixa Estendida</t>
  </si>
  <si>
    <t>Carta de Crédito - Associativa Entidades</t>
  </si>
  <si>
    <t>SANEAMENTO BÁSICO</t>
  </si>
  <si>
    <t>Fonte: Caixa Econômica Federal. Posição da Base: 25/01/2021.</t>
  </si>
  <si>
    <t>CONTRATAÇÕES COM RECURSOS DO FGTS - 2020</t>
  </si>
  <si>
    <t>HABITAÇÃO</t>
  </si>
  <si>
    <t>PROGRAMA CASA VERDE AMARELA</t>
  </si>
  <si>
    <t>Aquisição de terreno e construção</t>
  </si>
  <si>
    <t>Imóvel novo</t>
  </si>
  <si>
    <t>Imóvel usado</t>
  </si>
  <si>
    <t>Construção</t>
  </si>
  <si>
    <t>SAÚDE</t>
  </si>
  <si>
    <t>Total Saúde</t>
  </si>
  <si>
    <t>FGTS-Saúde</t>
  </si>
  <si>
    <t>ENTIDADES FILANTR S/FINS LUCRATIVOS SUS</t>
  </si>
  <si>
    <t>INFRAESTRUTURA</t>
  </si>
  <si>
    <t>Total Infra-estrutura</t>
  </si>
  <si>
    <t>TRANSPORTES</t>
  </si>
  <si>
    <t>Total Saneamento</t>
  </si>
  <si>
    <t>Saneamento para Todos - Setor Público</t>
  </si>
  <si>
    <t>PLANOS, PROJETOS E PESQUISAS</t>
  </si>
  <si>
    <t>SISTEMA DE ABASTECIMENTO DE AGUA</t>
  </si>
  <si>
    <t>SISTEMA DE TRATAMENTO DE ESGOTO</t>
  </si>
  <si>
    <t>PRODUCAO DE LOTES URBANIZADOS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</si>
</sst>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7.5"/>
      <name val="Arial"/>
      <family val="2"/>
    </font>
    <font>
      <b/>
      <sz val="8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Continuous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Continuous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Continuous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3" fontId="8" fillId="9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10" fillId="6" borderId="18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8" fillId="7" borderId="16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Continuous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3" fontId="8" fillId="10" borderId="3" xfId="0" applyNumberFormat="1" applyFont="1" applyFill="1" applyBorder="1" applyAlignment="1">
      <alignment horizontal="center" vertical="center" wrapText="1"/>
    </xf>
    <xf numFmtId="3" fontId="8" fillId="11" borderId="3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3" fontId="1" fillId="6" borderId="0" xfId="0" applyNumberFormat="1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3" fontId="1" fillId="6" borderId="2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" fillId="6" borderId="17" xfId="0" applyNumberFormat="1" applyFont="1" applyFill="1" applyBorder="1" applyAlignment="1">
      <alignment horizontal="center" vertical="center" wrapText="1"/>
    </xf>
    <xf numFmtId="3" fontId="8" fillId="10" borderId="2" xfId="0" applyNumberFormat="1" applyFont="1" applyFill="1" applyBorder="1" applyAlignment="1">
      <alignment horizontal="center" vertical="center" wrapText="1"/>
    </xf>
    <xf numFmtId="3" fontId="8" fillId="11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F12"/>
  <sheetViews>
    <sheetView showGridLines="0" tabSelected="1" workbookViewId="0">
      <selection activeCell="A11" sqref="A11"/>
    </sheetView>
  </sheetViews>
  <sheetFormatPr defaultRowHeight="11.25" x14ac:dyDescent="0.2"/>
  <cols>
    <col min="1" max="1" width="13.71093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4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70" t="s">
        <v>19</v>
      </c>
      <c r="B4" s="19" t="s">
        <v>17</v>
      </c>
      <c r="C4" s="19" t="s">
        <v>32</v>
      </c>
      <c r="D4" s="18">
        <v>1</v>
      </c>
      <c r="E4" s="18">
        <v>1077061.21</v>
      </c>
      <c r="F4" s="20">
        <v>7</v>
      </c>
    </row>
    <row r="5" spans="1:6" ht="19.5" x14ac:dyDescent="0.2">
      <c r="A5" s="71"/>
      <c r="B5" s="19" t="s">
        <v>17</v>
      </c>
      <c r="C5" s="19" t="s">
        <v>33</v>
      </c>
      <c r="D5" s="18">
        <v>1</v>
      </c>
      <c r="E5" s="18">
        <v>123659.93</v>
      </c>
      <c r="F5" s="20">
        <v>1</v>
      </c>
    </row>
    <row r="6" spans="1:6" ht="19.5" x14ac:dyDescent="0.2">
      <c r="A6" s="71"/>
      <c r="B6" s="19" t="s">
        <v>3</v>
      </c>
      <c r="C6" s="19" t="s">
        <v>34</v>
      </c>
      <c r="D6" s="18">
        <v>11</v>
      </c>
      <c r="E6" s="18">
        <v>1248686.75</v>
      </c>
      <c r="F6" s="20">
        <v>11</v>
      </c>
    </row>
    <row r="7" spans="1:6" ht="19.5" x14ac:dyDescent="0.2">
      <c r="A7" s="71"/>
      <c r="B7" s="19" t="s">
        <v>3</v>
      </c>
      <c r="C7" s="19" t="s">
        <v>35</v>
      </c>
      <c r="D7" s="18">
        <v>7</v>
      </c>
      <c r="E7" s="18">
        <v>603112.43999999994</v>
      </c>
      <c r="F7" s="20">
        <v>7</v>
      </c>
    </row>
    <row r="8" spans="1:6" ht="19.5" x14ac:dyDescent="0.2">
      <c r="A8" s="71"/>
      <c r="B8" s="19" t="s">
        <v>3</v>
      </c>
      <c r="C8" s="19" t="s">
        <v>36</v>
      </c>
      <c r="D8" s="18">
        <v>27</v>
      </c>
      <c r="E8" s="18">
        <v>2046733.86</v>
      </c>
      <c r="F8" s="20">
        <v>27</v>
      </c>
    </row>
    <row r="9" spans="1:6" ht="12" x14ac:dyDescent="0.2">
      <c r="A9" s="67" t="s">
        <v>14</v>
      </c>
      <c r="B9" s="68"/>
      <c r="C9" s="69"/>
      <c r="D9" s="32">
        <f>SUM(D4:D8)</f>
        <v>47</v>
      </c>
      <c r="E9" s="32">
        <f>SUM(E4:E8)</f>
        <v>5099254.1899999995</v>
      </c>
      <c r="F9" s="35">
        <f>SUM(F4:F8)</f>
        <v>53</v>
      </c>
    </row>
    <row r="10" spans="1:6" ht="12.75" x14ac:dyDescent="0.2">
      <c r="A10" s="64" t="s">
        <v>15</v>
      </c>
      <c r="B10" s="65"/>
      <c r="C10" s="65"/>
      <c r="D10" s="9">
        <f>D9</f>
        <v>47</v>
      </c>
      <c r="E10" s="9">
        <f>E9</f>
        <v>5099254.1899999995</v>
      </c>
      <c r="F10" s="10">
        <f>F9</f>
        <v>53</v>
      </c>
    </row>
    <row r="11" spans="1:6" x14ac:dyDescent="0.2">
      <c r="A11" s="21" t="s">
        <v>30</v>
      </c>
      <c r="B11" s="11"/>
      <c r="C11" s="12"/>
    </row>
    <row r="12" spans="1:6" x14ac:dyDescent="0.2">
      <c r="A12" s="21" t="s">
        <v>16</v>
      </c>
      <c r="B12" s="11"/>
      <c r="C12" s="12"/>
    </row>
  </sheetData>
  <mergeCells count="5">
    <mergeCell ref="A10:C10"/>
    <mergeCell ref="A1:F1"/>
    <mergeCell ref="A2:F2"/>
    <mergeCell ref="A9:C9"/>
    <mergeCell ref="A4:A8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F13"/>
  <sheetViews>
    <sheetView showGridLines="0" workbookViewId="0">
      <selection activeCell="B17" sqref="B17"/>
    </sheetView>
  </sheetViews>
  <sheetFormatPr defaultRowHeight="11.25" x14ac:dyDescent="0.2"/>
  <cols>
    <col min="1" max="1" width="15.855468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5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x14ac:dyDescent="0.2">
      <c r="A4" s="72" t="s">
        <v>19</v>
      </c>
      <c r="B4" s="19" t="s">
        <v>17</v>
      </c>
      <c r="C4" s="19" t="s">
        <v>32</v>
      </c>
      <c r="D4" s="18">
        <v>5</v>
      </c>
      <c r="E4" s="18">
        <v>5439872.4299999997</v>
      </c>
      <c r="F4" s="20">
        <v>69</v>
      </c>
    </row>
    <row r="5" spans="1:6" ht="19.5" x14ac:dyDescent="0.2">
      <c r="A5" s="73"/>
      <c r="B5" s="19" t="s">
        <v>17</v>
      </c>
      <c r="C5" s="19" t="s">
        <v>33</v>
      </c>
      <c r="D5" s="18">
        <v>4</v>
      </c>
      <c r="E5" s="18">
        <v>1402317.07</v>
      </c>
      <c r="F5" s="20">
        <v>22</v>
      </c>
    </row>
    <row r="6" spans="1:6" ht="19.5" x14ac:dyDescent="0.2">
      <c r="A6" s="73"/>
      <c r="B6" s="19" t="s">
        <v>3</v>
      </c>
      <c r="C6" s="19" t="s">
        <v>34</v>
      </c>
      <c r="D6" s="18">
        <v>3</v>
      </c>
      <c r="E6" s="18">
        <v>351751.93</v>
      </c>
      <c r="F6" s="20">
        <v>3</v>
      </c>
    </row>
    <row r="7" spans="1:6" ht="19.5" x14ac:dyDescent="0.2">
      <c r="A7" s="73"/>
      <c r="B7" s="19" t="s">
        <v>3</v>
      </c>
      <c r="C7" s="19" t="s">
        <v>35</v>
      </c>
      <c r="D7" s="18">
        <v>7</v>
      </c>
      <c r="E7" s="18">
        <v>652651.61</v>
      </c>
      <c r="F7" s="20">
        <v>7</v>
      </c>
    </row>
    <row r="8" spans="1:6" ht="12" x14ac:dyDescent="0.2">
      <c r="A8" s="67" t="s">
        <v>14</v>
      </c>
      <c r="B8" s="74"/>
      <c r="C8" s="75"/>
      <c r="D8" s="7">
        <f>SUM(D4:D7)</f>
        <v>19</v>
      </c>
      <c r="E8" s="7">
        <f>SUM(E4:E7)</f>
        <v>7846593.04</v>
      </c>
      <c r="F8" s="8">
        <f>SUM(F4:F7)</f>
        <v>101</v>
      </c>
    </row>
    <row r="9" spans="1:6" x14ac:dyDescent="0.2">
      <c r="A9" s="48" t="s">
        <v>25</v>
      </c>
      <c r="B9" s="19" t="s">
        <v>18</v>
      </c>
      <c r="C9" s="19" t="s">
        <v>35</v>
      </c>
      <c r="D9" s="40">
        <v>1</v>
      </c>
      <c r="E9" s="40">
        <v>185500</v>
      </c>
      <c r="F9" s="41">
        <v>1</v>
      </c>
    </row>
    <row r="10" spans="1:6" ht="12" x14ac:dyDescent="0.2">
      <c r="A10" s="76" t="s">
        <v>26</v>
      </c>
      <c r="B10" s="77"/>
      <c r="C10" s="77"/>
      <c r="D10" s="29">
        <f>SUM(D9:D9)</f>
        <v>1</v>
      </c>
      <c r="E10" s="29">
        <f>SUM(E9:E9)</f>
        <v>185500</v>
      </c>
      <c r="F10" s="30">
        <f>SUM(F9:F9)</f>
        <v>1</v>
      </c>
    </row>
    <row r="11" spans="1:6" ht="12.75" x14ac:dyDescent="0.2">
      <c r="A11" s="64" t="s">
        <v>15</v>
      </c>
      <c r="B11" s="65"/>
      <c r="C11" s="65"/>
      <c r="D11" s="9">
        <f>SUM(D8,D10)</f>
        <v>20</v>
      </c>
      <c r="E11" s="9">
        <f t="shared" ref="E11:F11" si="0">SUM(E8,E10)</f>
        <v>8032093.04</v>
      </c>
      <c r="F11" s="10">
        <f t="shared" si="0"/>
        <v>102</v>
      </c>
    </row>
    <row r="12" spans="1:6" x14ac:dyDescent="0.2">
      <c r="A12" s="21" t="s">
        <v>30</v>
      </c>
      <c r="B12" s="11"/>
      <c r="C12" s="12"/>
    </row>
    <row r="13" spans="1:6" x14ac:dyDescent="0.2">
      <c r="A13" s="21" t="s">
        <v>16</v>
      </c>
      <c r="B13" s="11"/>
      <c r="C13" s="12"/>
    </row>
  </sheetData>
  <mergeCells count="6">
    <mergeCell ref="A11:C11"/>
    <mergeCell ref="A1:F1"/>
    <mergeCell ref="A2:F2"/>
    <mergeCell ref="A4:A7"/>
    <mergeCell ref="A8:C8"/>
    <mergeCell ref="A10:C10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F15"/>
  <sheetViews>
    <sheetView showGridLines="0" workbookViewId="0">
      <selection activeCell="B22" sqref="B22"/>
    </sheetView>
  </sheetViews>
  <sheetFormatPr defaultRowHeight="11.25" x14ac:dyDescent="0.2"/>
  <cols>
    <col min="1" max="1" width="15.570312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6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70" t="s">
        <v>19</v>
      </c>
      <c r="B4" s="19" t="s">
        <v>17</v>
      </c>
      <c r="C4" s="19" t="s">
        <v>32</v>
      </c>
      <c r="D4" s="18">
        <v>40</v>
      </c>
      <c r="E4" s="18">
        <v>221055854.81999999</v>
      </c>
      <c r="F4" s="20">
        <v>1899</v>
      </c>
    </row>
    <row r="5" spans="1:6" ht="19.5" x14ac:dyDescent="0.2">
      <c r="A5" s="71"/>
      <c r="B5" s="19" t="s">
        <v>17</v>
      </c>
      <c r="C5" s="19" t="s">
        <v>33</v>
      </c>
      <c r="D5" s="18">
        <v>36</v>
      </c>
      <c r="E5" s="18">
        <v>170325444.28</v>
      </c>
      <c r="F5" s="20">
        <v>786</v>
      </c>
    </row>
    <row r="6" spans="1:6" ht="19.5" x14ac:dyDescent="0.2">
      <c r="A6" s="71"/>
      <c r="B6" s="19" t="s">
        <v>3</v>
      </c>
      <c r="C6" s="19" t="s">
        <v>34</v>
      </c>
      <c r="D6" s="18">
        <v>11</v>
      </c>
      <c r="E6" s="18">
        <v>1112552.18</v>
      </c>
      <c r="F6" s="20">
        <v>11</v>
      </c>
    </row>
    <row r="7" spans="1:6" ht="19.5" x14ac:dyDescent="0.2">
      <c r="A7" s="71"/>
      <c r="B7" s="19" t="s">
        <v>3</v>
      </c>
      <c r="C7" s="19" t="s">
        <v>37</v>
      </c>
      <c r="D7" s="18">
        <v>1</v>
      </c>
      <c r="E7" s="18">
        <v>80000</v>
      </c>
      <c r="F7" s="20">
        <v>1</v>
      </c>
    </row>
    <row r="8" spans="1:6" ht="19.5" x14ac:dyDescent="0.2">
      <c r="A8" s="71"/>
      <c r="B8" s="31" t="s">
        <v>3</v>
      </c>
      <c r="C8" s="31" t="s">
        <v>35</v>
      </c>
      <c r="D8" s="26">
        <v>56</v>
      </c>
      <c r="E8" s="26">
        <v>5870611.9900000002</v>
      </c>
      <c r="F8" s="20">
        <v>56</v>
      </c>
    </row>
    <row r="9" spans="1:6" ht="19.5" x14ac:dyDescent="0.2">
      <c r="A9" s="38"/>
      <c r="B9" s="33" t="s">
        <v>3</v>
      </c>
      <c r="C9" s="33" t="s">
        <v>36</v>
      </c>
      <c r="D9" s="34">
        <v>102</v>
      </c>
      <c r="E9" s="34">
        <v>9159685.3499999996</v>
      </c>
      <c r="F9" s="25">
        <v>102</v>
      </c>
    </row>
    <row r="10" spans="1:6" ht="12" x14ac:dyDescent="0.2">
      <c r="A10" s="67" t="s">
        <v>14</v>
      </c>
      <c r="B10" s="78"/>
      <c r="C10" s="79"/>
      <c r="D10" s="32">
        <f>SUM(D4:D9)</f>
        <v>246</v>
      </c>
      <c r="E10" s="32">
        <f t="shared" ref="E10:F10" si="0">SUM(E4:E9)</f>
        <v>407604148.62000006</v>
      </c>
      <c r="F10" s="8">
        <f t="shared" si="0"/>
        <v>2855</v>
      </c>
    </row>
    <row r="11" spans="1:6" ht="19.5" x14ac:dyDescent="0.2">
      <c r="A11" s="48" t="s">
        <v>38</v>
      </c>
      <c r="B11" s="19" t="s">
        <v>40</v>
      </c>
      <c r="C11" s="19" t="s">
        <v>41</v>
      </c>
      <c r="D11" s="40">
        <v>1</v>
      </c>
      <c r="E11" s="40">
        <v>6250000</v>
      </c>
      <c r="F11" s="44">
        <v>0</v>
      </c>
    </row>
    <row r="12" spans="1:6" ht="12" x14ac:dyDescent="0.2">
      <c r="A12" s="76" t="s">
        <v>39</v>
      </c>
      <c r="B12" s="77"/>
      <c r="C12" s="77"/>
      <c r="D12" s="29">
        <f>SUM(D11:D11)</f>
        <v>1</v>
      </c>
      <c r="E12" s="29">
        <f>SUM(E11:E11)</f>
        <v>6250000</v>
      </c>
      <c r="F12" s="30">
        <f>SUM(F11:F11)</f>
        <v>0</v>
      </c>
    </row>
    <row r="13" spans="1:6" ht="12.75" x14ac:dyDescent="0.2">
      <c r="A13" s="64" t="s">
        <v>15</v>
      </c>
      <c r="B13" s="65"/>
      <c r="C13" s="65"/>
      <c r="D13" s="9">
        <f>D10+D12</f>
        <v>247</v>
      </c>
      <c r="E13" s="9">
        <f t="shared" ref="E13:F13" si="1">E10+E12</f>
        <v>413854148.62000006</v>
      </c>
      <c r="F13" s="10">
        <f t="shared" si="1"/>
        <v>2855</v>
      </c>
    </row>
    <row r="14" spans="1:6" x14ac:dyDescent="0.2">
      <c r="A14" s="21" t="s">
        <v>30</v>
      </c>
      <c r="B14" s="11"/>
      <c r="C14" s="12"/>
    </row>
    <row r="15" spans="1:6" x14ac:dyDescent="0.2">
      <c r="A15" s="21" t="s">
        <v>16</v>
      </c>
      <c r="B15" s="11"/>
      <c r="C15" s="12"/>
    </row>
  </sheetData>
  <mergeCells count="6">
    <mergeCell ref="A13:C13"/>
    <mergeCell ref="A10:C10"/>
    <mergeCell ref="A1:F1"/>
    <mergeCell ref="A2:F2"/>
    <mergeCell ref="A4:A8"/>
    <mergeCell ref="A12:C12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fitToPage="1"/>
  </sheetPr>
  <dimension ref="A1:F23"/>
  <sheetViews>
    <sheetView showGridLines="0" topLeftCell="A10" workbookViewId="0">
      <selection activeCell="B29" sqref="B29"/>
    </sheetView>
  </sheetViews>
  <sheetFormatPr defaultRowHeight="11.25" x14ac:dyDescent="0.2"/>
  <cols>
    <col min="1" max="1" width="14.855468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7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70" t="s">
        <v>19</v>
      </c>
      <c r="B4" s="19" t="s">
        <v>17</v>
      </c>
      <c r="C4" s="19" t="s">
        <v>32</v>
      </c>
      <c r="D4" s="18">
        <v>74</v>
      </c>
      <c r="E4" s="18">
        <v>141352884.66999999</v>
      </c>
      <c r="F4" s="20">
        <v>1319</v>
      </c>
    </row>
    <row r="5" spans="1:6" ht="19.5" x14ac:dyDescent="0.2">
      <c r="A5" s="71"/>
      <c r="B5" s="19" t="s">
        <v>17</v>
      </c>
      <c r="C5" s="19" t="s">
        <v>33</v>
      </c>
      <c r="D5" s="18">
        <v>43</v>
      </c>
      <c r="E5" s="18">
        <v>78099636.25</v>
      </c>
      <c r="F5" s="20">
        <v>764</v>
      </c>
    </row>
    <row r="6" spans="1:6" ht="19.5" x14ac:dyDescent="0.2">
      <c r="A6" s="71"/>
      <c r="B6" s="19" t="s">
        <v>3</v>
      </c>
      <c r="C6" s="19" t="s">
        <v>34</v>
      </c>
      <c r="D6" s="18">
        <v>259</v>
      </c>
      <c r="E6" s="18">
        <v>23997271.32</v>
      </c>
      <c r="F6" s="20">
        <v>259</v>
      </c>
    </row>
    <row r="7" spans="1:6" ht="19.5" x14ac:dyDescent="0.2">
      <c r="A7" s="71"/>
      <c r="B7" s="19" t="s">
        <v>3</v>
      </c>
      <c r="C7" s="19" t="s">
        <v>37</v>
      </c>
      <c r="D7" s="18">
        <v>7</v>
      </c>
      <c r="E7" s="18">
        <v>579182.23</v>
      </c>
      <c r="F7" s="20">
        <v>7</v>
      </c>
    </row>
    <row r="8" spans="1:6" ht="19.5" x14ac:dyDescent="0.2">
      <c r="A8" s="71"/>
      <c r="B8" s="19" t="s">
        <v>3</v>
      </c>
      <c r="C8" s="19" t="s">
        <v>35</v>
      </c>
      <c r="D8" s="18">
        <v>909</v>
      </c>
      <c r="E8" s="18">
        <v>85510040.689999998</v>
      </c>
      <c r="F8" s="20">
        <v>909</v>
      </c>
    </row>
    <row r="9" spans="1:6" ht="19.5" x14ac:dyDescent="0.2">
      <c r="A9" s="71"/>
      <c r="B9" s="19" t="s">
        <v>3</v>
      </c>
      <c r="C9" s="19" t="s">
        <v>36</v>
      </c>
      <c r="D9" s="18">
        <v>405</v>
      </c>
      <c r="E9" s="18">
        <v>27962862.41</v>
      </c>
      <c r="F9" s="20">
        <v>405</v>
      </c>
    </row>
    <row r="10" spans="1:6" ht="12" x14ac:dyDescent="0.2">
      <c r="A10" s="67" t="s">
        <v>14</v>
      </c>
      <c r="B10" s="68"/>
      <c r="C10" s="69"/>
      <c r="D10" s="32">
        <f>SUM(D4:D9)</f>
        <v>1697</v>
      </c>
      <c r="E10" s="32">
        <f>SUM(E4:E9)</f>
        <v>357501877.56999999</v>
      </c>
      <c r="F10" s="35">
        <f>SUM(F4:F9)</f>
        <v>3663</v>
      </c>
    </row>
    <row r="11" spans="1:6" x14ac:dyDescent="0.2">
      <c r="A11" s="48" t="s">
        <v>25</v>
      </c>
      <c r="B11" s="19" t="s">
        <v>18</v>
      </c>
      <c r="C11" s="19" t="s">
        <v>35</v>
      </c>
      <c r="D11" s="40">
        <v>11</v>
      </c>
      <c r="E11" s="40">
        <v>1599578.86</v>
      </c>
      <c r="F11" s="44">
        <v>11</v>
      </c>
    </row>
    <row r="12" spans="1:6" ht="12" x14ac:dyDescent="0.2">
      <c r="A12" s="76" t="s">
        <v>26</v>
      </c>
      <c r="B12" s="77"/>
      <c r="C12" s="77"/>
      <c r="D12" s="29">
        <f>SUM(D11:D11)</f>
        <v>11</v>
      </c>
      <c r="E12" s="29">
        <f>SUM(E11:E11)</f>
        <v>1599578.86</v>
      </c>
      <c r="F12" s="30">
        <f>SUM(F11:F11)</f>
        <v>11</v>
      </c>
    </row>
    <row r="13" spans="1:6" s="24" customFormat="1" ht="42.75" customHeight="1" x14ac:dyDescent="0.2">
      <c r="A13" s="48" t="s">
        <v>38</v>
      </c>
      <c r="B13" s="31" t="s">
        <v>40</v>
      </c>
      <c r="C13" s="45" t="s">
        <v>41</v>
      </c>
      <c r="D13" s="26">
        <v>2</v>
      </c>
      <c r="E13" s="26">
        <v>35587560.329999998</v>
      </c>
      <c r="F13" s="46">
        <v>0</v>
      </c>
    </row>
    <row r="14" spans="1:6" s="24" customFormat="1" ht="12" customHeight="1" x14ac:dyDescent="0.2">
      <c r="A14" s="80" t="s">
        <v>39</v>
      </c>
      <c r="B14" s="81"/>
      <c r="C14" s="82"/>
      <c r="D14" s="47">
        <f>SUM(D13:D13)</f>
        <v>2</v>
      </c>
      <c r="E14" s="47">
        <f t="shared" ref="E14:F14" si="0">SUM(E13:E13)</f>
        <v>35587560.329999998</v>
      </c>
      <c r="F14" s="47">
        <f t="shared" si="0"/>
        <v>0</v>
      </c>
    </row>
    <row r="15" spans="1:6" s="24" customFormat="1" ht="42.75" customHeight="1" x14ac:dyDescent="0.2">
      <c r="A15" s="48" t="s">
        <v>42</v>
      </c>
      <c r="B15" s="31" t="s">
        <v>21</v>
      </c>
      <c r="C15" s="45" t="s">
        <v>44</v>
      </c>
      <c r="D15" s="26">
        <v>1</v>
      </c>
      <c r="E15" s="26">
        <v>139982875.03</v>
      </c>
      <c r="F15" s="46">
        <v>0</v>
      </c>
    </row>
    <row r="16" spans="1:6" s="24" customFormat="1" ht="12" customHeight="1" x14ac:dyDescent="0.2">
      <c r="A16" s="85" t="s">
        <v>43</v>
      </c>
      <c r="B16" s="85"/>
      <c r="C16" s="85"/>
      <c r="D16" s="62">
        <f>SUM(D15:D15)</f>
        <v>1</v>
      </c>
      <c r="E16" s="62">
        <f>SUM(E15:E15)</f>
        <v>139982875.03</v>
      </c>
      <c r="F16" s="53">
        <f>SUM(F15:F15)</f>
        <v>0</v>
      </c>
    </row>
    <row r="17" spans="1:6" s="24" customFormat="1" ht="30" customHeight="1" x14ac:dyDescent="0.2">
      <c r="A17" s="86" t="s">
        <v>29</v>
      </c>
      <c r="B17" s="55" t="s">
        <v>46</v>
      </c>
      <c r="C17" s="55" t="s">
        <v>47</v>
      </c>
      <c r="D17" s="51">
        <v>2</v>
      </c>
      <c r="E17" s="51">
        <v>2004584.11</v>
      </c>
      <c r="F17" s="56">
        <v>0</v>
      </c>
    </row>
    <row r="18" spans="1:6" s="24" customFormat="1" ht="33" customHeight="1" x14ac:dyDescent="0.2">
      <c r="A18" s="87"/>
      <c r="B18" s="57" t="s">
        <v>46</v>
      </c>
      <c r="C18" s="57" t="s">
        <v>48</v>
      </c>
      <c r="D18" s="58">
        <v>2</v>
      </c>
      <c r="E18" s="58">
        <v>27481766.18</v>
      </c>
      <c r="F18" s="61">
        <v>0</v>
      </c>
    </row>
    <row r="19" spans="1:6" s="24" customFormat="1" ht="30.75" customHeight="1" x14ac:dyDescent="0.2">
      <c r="A19" s="87"/>
      <c r="B19" s="59" t="s">
        <v>46</v>
      </c>
      <c r="C19" s="60" t="s">
        <v>49</v>
      </c>
      <c r="D19" s="42">
        <v>1</v>
      </c>
      <c r="E19" s="42">
        <v>49031908.100000001</v>
      </c>
      <c r="F19" s="43">
        <v>0</v>
      </c>
    </row>
    <row r="20" spans="1:6" s="24" customFormat="1" ht="12" customHeight="1" x14ac:dyDescent="0.2">
      <c r="A20" s="83" t="s">
        <v>45</v>
      </c>
      <c r="B20" s="84"/>
      <c r="C20" s="84"/>
      <c r="D20" s="63">
        <f>SUM(D17:D19)</f>
        <v>5</v>
      </c>
      <c r="E20" s="63">
        <f t="shared" ref="E20:F20" si="1">SUM(E17:E19)</f>
        <v>78518258.390000001</v>
      </c>
      <c r="F20" s="54">
        <f t="shared" si="1"/>
        <v>0</v>
      </c>
    </row>
    <row r="21" spans="1:6" ht="12.75" x14ac:dyDescent="0.2">
      <c r="A21" s="64" t="s">
        <v>15</v>
      </c>
      <c r="B21" s="65"/>
      <c r="C21" s="65"/>
      <c r="D21" s="9">
        <f>D10+D14+D12++D16+D20</f>
        <v>1716</v>
      </c>
      <c r="E21" s="9">
        <f t="shared" ref="E21:F21" si="2">E10+E14+E12++E16+E20</f>
        <v>613190150.17999995</v>
      </c>
      <c r="F21" s="10">
        <f t="shared" si="2"/>
        <v>3674</v>
      </c>
    </row>
    <row r="22" spans="1:6" x14ac:dyDescent="0.2">
      <c r="A22" s="21" t="s">
        <v>30</v>
      </c>
      <c r="B22" s="11"/>
      <c r="C22" s="12"/>
    </row>
    <row r="23" spans="1:6" x14ac:dyDescent="0.2">
      <c r="A23" s="21" t="s">
        <v>16</v>
      </c>
      <c r="B23" s="11"/>
      <c r="C23" s="12"/>
    </row>
  </sheetData>
  <mergeCells count="10">
    <mergeCell ref="A21:C21"/>
    <mergeCell ref="A10:C10"/>
    <mergeCell ref="A1:F1"/>
    <mergeCell ref="A2:F2"/>
    <mergeCell ref="A14:C14"/>
    <mergeCell ref="A4:A9"/>
    <mergeCell ref="A12:C12"/>
    <mergeCell ref="A20:C20"/>
    <mergeCell ref="A16:C16"/>
    <mergeCell ref="A17:A19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F17"/>
  <sheetViews>
    <sheetView showGridLines="0" workbookViewId="0">
      <selection activeCell="B20" sqref="B20"/>
    </sheetView>
  </sheetViews>
  <sheetFormatPr defaultRowHeight="11.25" x14ac:dyDescent="0.2"/>
  <cols>
    <col min="1" max="1" width="14.14062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8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21.75" customHeight="1" x14ac:dyDescent="0.2">
      <c r="A4" s="88" t="s">
        <v>19</v>
      </c>
      <c r="B4" s="19" t="s">
        <v>17</v>
      </c>
      <c r="C4" s="19" t="s">
        <v>32</v>
      </c>
      <c r="D4" s="18">
        <v>5</v>
      </c>
      <c r="E4" s="18">
        <v>48495043.609999999</v>
      </c>
      <c r="F4" s="20">
        <v>304</v>
      </c>
    </row>
    <row r="5" spans="1:6" ht="19.5" x14ac:dyDescent="0.2">
      <c r="A5" s="73"/>
      <c r="B5" s="19" t="s">
        <v>17</v>
      </c>
      <c r="C5" s="19" t="s">
        <v>33</v>
      </c>
      <c r="D5" s="18">
        <v>6</v>
      </c>
      <c r="E5" s="18">
        <v>12092554.58</v>
      </c>
      <c r="F5" s="20">
        <v>104</v>
      </c>
    </row>
    <row r="6" spans="1:6" ht="19.5" x14ac:dyDescent="0.2">
      <c r="A6" s="73"/>
      <c r="B6" s="19" t="s">
        <v>3</v>
      </c>
      <c r="C6" s="19" t="s">
        <v>34</v>
      </c>
      <c r="D6" s="18">
        <v>736</v>
      </c>
      <c r="E6" s="18">
        <v>71592357.200000003</v>
      </c>
      <c r="F6" s="20">
        <v>736</v>
      </c>
    </row>
    <row r="7" spans="1:6" ht="19.5" x14ac:dyDescent="0.2">
      <c r="A7" s="73"/>
      <c r="B7" s="19" t="s">
        <v>3</v>
      </c>
      <c r="C7" s="19" t="s">
        <v>37</v>
      </c>
      <c r="D7" s="18">
        <v>21</v>
      </c>
      <c r="E7" s="18">
        <v>1562907.95</v>
      </c>
      <c r="F7" s="20">
        <v>21</v>
      </c>
    </row>
    <row r="8" spans="1:6" ht="19.5" x14ac:dyDescent="0.2">
      <c r="A8" s="73"/>
      <c r="B8" s="19" t="s">
        <v>3</v>
      </c>
      <c r="C8" s="19" t="s">
        <v>35</v>
      </c>
      <c r="D8" s="18">
        <v>1053</v>
      </c>
      <c r="E8" s="18">
        <v>111102998.03</v>
      </c>
      <c r="F8" s="20">
        <v>1053</v>
      </c>
    </row>
    <row r="9" spans="1:6" ht="19.5" x14ac:dyDescent="0.2">
      <c r="A9" s="73"/>
      <c r="B9" s="19" t="s">
        <v>3</v>
      </c>
      <c r="C9" s="19" t="s">
        <v>36</v>
      </c>
      <c r="D9" s="18">
        <v>185</v>
      </c>
      <c r="E9" s="18">
        <v>16295152.51</v>
      </c>
      <c r="F9" s="20">
        <v>185</v>
      </c>
    </row>
    <row r="10" spans="1:6" ht="12" x14ac:dyDescent="0.2">
      <c r="A10" s="74" t="s">
        <v>14</v>
      </c>
      <c r="B10" s="74"/>
      <c r="C10" s="75"/>
      <c r="D10" s="7">
        <f>SUM(D4:D9)</f>
        <v>2006</v>
      </c>
      <c r="E10" s="7">
        <f>SUM(E4:E9)</f>
        <v>261141013.88</v>
      </c>
      <c r="F10" s="8">
        <f>SUM(F4:F9)</f>
        <v>2403</v>
      </c>
    </row>
    <row r="11" spans="1:6" x14ac:dyDescent="0.2">
      <c r="A11" s="48" t="s">
        <v>25</v>
      </c>
      <c r="B11" s="19" t="s">
        <v>18</v>
      </c>
      <c r="C11" s="19" t="s">
        <v>35</v>
      </c>
      <c r="D11" s="40">
        <v>5</v>
      </c>
      <c r="E11" s="40">
        <v>729989.55</v>
      </c>
      <c r="F11" s="44">
        <v>5</v>
      </c>
    </row>
    <row r="12" spans="1:6" ht="12" x14ac:dyDescent="0.2">
      <c r="A12" s="76" t="s">
        <v>26</v>
      </c>
      <c r="B12" s="77"/>
      <c r="C12" s="77"/>
      <c r="D12" s="29">
        <f>SUM(D11:D11)</f>
        <v>5</v>
      </c>
      <c r="E12" s="29">
        <f>SUM(E11:E11)</f>
        <v>729989.55</v>
      </c>
      <c r="F12" s="30">
        <f>SUM(F11:F11)</f>
        <v>5</v>
      </c>
    </row>
    <row r="13" spans="1:6" ht="33.75" customHeight="1" x14ac:dyDescent="0.2">
      <c r="A13" s="49" t="s">
        <v>20</v>
      </c>
      <c r="B13" s="50" t="s">
        <v>21</v>
      </c>
      <c r="C13" s="28" t="s">
        <v>44</v>
      </c>
      <c r="D13" s="51">
        <v>2</v>
      </c>
      <c r="E13" s="51">
        <v>33126134.190000001</v>
      </c>
      <c r="F13" s="52">
        <v>0</v>
      </c>
    </row>
    <row r="14" spans="1:6" ht="15.75" customHeight="1" x14ac:dyDescent="0.2">
      <c r="A14" s="89" t="s">
        <v>22</v>
      </c>
      <c r="B14" s="90"/>
      <c r="C14" s="90"/>
      <c r="D14" s="22">
        <f>D13</f>
        <v>2</v>
      </c>
      <c r="E14" s="22">
        <f t="shared" ref="E14:F14" si="0">E13</f>
        <v>33126134.190000001</v>
      </c>
      <c r="F14" s="23">
        <f t="shared" si="0"/>
        <v>0</v>
      </c>
    </row>
    <row r="15" spans="1:6" ht="12.75" x14ac:dyDescent="0.2">
      <c r="A15" s="64" t="s">
        <v>15</v>
      </c>
      <c r="B15" s="65"/>
      <c r="C15" s="65"/>
      <c r="D15" s="10">
        <f>D10+D12+D14</f>
        <v>2013</v>
      </c>
      <c r="E15" s="10">
        <f t="shared" ref="E15:F15" si="1">E10+E12+E14</f>
        <v>294997137.62</v>
      </c>
      <c r="F15" s="10">
        <f t="shared" si="1"/>
        <v>2408</v>
      </c>
    </row>
    <row r="16" spans="1:6" x14ac:dyDescent="0.2">
      <c r="A16" s="21" t="s">
        <v>30</v>
      </c>
      <c r="B16" s="11"/>
      <c r="C16" s="12"/>
    </row>
    <row r="17" spans="1:3" x14ac:dyDescent="0.2">
      <c r="A17" s="21" t="s">
        <v>16</v>
      </c>
      <c r="B17" s="11"/>
      <c r="C17" s="12"/>
    </row>
  </sheetData>
  <mergeCells count="7">
    <mergeCell ref="A15:C15"/>
    <mergeCell ref="A1:F1"/>
    <mergeCell ref="A2:F2"/>
    <mergeCell ref="A4:A9"/>
    <mergeCell ref="A10:C10"/>
    <mergeCell ref="A12:C12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F17"/>
  <sheetViews>
    <sheetView showGridLines="0" workbookViewId="0">
      <selection activeCell="A21" sqref="A21"/>
    </sheetView>
  </sheetViews>
  <sheetFormatPr defaultRowHeight="11.25" x14ac:dyDescent="0.2"/>
  <cols>
    <col min="1" max="1" width="1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9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70" t="s">
        <v>19</v>
      </c>
      <c r="B4" s="19" t="s">
        <v>17</v>
      </c>
      <c r="C4" s="19" t="s">
        <v>32</v>
      </c>
      <c r="D4" s="18">
        <v>2</v>
      </c>
      <c r="E4" s="18">
        <v>1311881</v>
      </c>
      <c r="F4" s="20">
        <v>14</v>
      </c>
    </row>
    <row r="5" spans="1:6" ht="19.5" x14ac:dyDescent="0.2">
      <c r="A5" s="71"/>
      <c r="B5" s="19" t="s">
        <v>17</v>
      </c>
      <c r="C5" s="19" t="s">
        <v>33</v>
      </c>
      <c r="D5" s="18">
        <v>1</v>
      </c>
      <c r="E5" s="18">
        <v>6015900</v>
      </c>
      <c r="F5" s="20">
        <v>0</v>
      </c>
    </row>
    <row r="6" spans="1:6" ht="19.5" x14ac:dyDescent="0.2">
      <c r="A6" s="71"/>
      <c r="B6" s="19" t="s">
        <v>3</v>
      </c>
      <c r="C6" s="19" t="s">
        <v>34</v>
      </c>
      <c r="D6" s="18">
        <v>343</v>
      </c>
      <c r="E6" s="18">
        <v>33418779.109999999</v>
      </c>
      <c r="F6" s="20">
        <v>343</v>
      </c>
    </row>
    <row r="7" spans="1:6" ht="19.5" x14ac:dyDescent="0.2">
      <c r="A7" s="71"/>
      <c r="B7" s="19" t="s">
        <v>3</v>
      </c>
      <c r="C7" s="19" t="s">
        <v>37</v>
      </c>
      <c r="D7" s="18">
        <v>7</v>
      </c>
      <c r="E7" s="18">
        <v>587517.93000000005</v>
      </c>
      <c r="F7" s="20">
        <v>7</v>
      </c>
    </row>
    <row r="8" spans="1:6" ht="19.5" x14ac:dyDescent="0.2">
      <c r="A8" s="71"/>
      <c r="B8" s="19" t="s">
        <v>3</v>
      </c>
      <c r="C8" s="19" t="s">
        <v>35</v>
      </c>
      <c r="D8" s="18">
        <v>37</v>
      </c>
      <c r="E8" s="18">
        <v>4524529.74</v>
      </c>
      <c r="F8" s="20">
        <v>37</v>
      </c>
    </row>
    <row r="9" spans="1:6" ht="18" customHeight="1" x14ac:dyDescent="0.2">
      <c r="A9" s="71"/>
      <c r="B9" s="19" t="s">
        <v>3</v>
      </c>
      <c r="C9" s="19" t="s">
        <v>36</v>
      </c>
      <c r="D9" s="18">
        <v>5</v>
      </c>
      <c r="E9" s="18">
        <v>508635.23</v>
      </c>
      <c r="F9" s="20">
        <v>5</v>
      </c>
    </row>
    <row r="10" spans="1:6" ht="12" x14ac:dyDescent="0.2">
      <c r="A10" s="67" t="s">
        <v>14</v>
      </c>
      <c r="B10" s="78"/>
      <c r="C10" s="79"/>
      <c r="D10" s="32">
        <f>SUM(D4:D9)</f>
        <v>395</v>
      </c>
      <c r="E10" s="32">
        <f>SUM(E4:E9)</f>
        <v>46367243.009999998</v>
      </c>
      <c r="F10" s="35">
        <f>SUM(F4:F9)</f>
        <v>406</v>
      </c>
    </row>
    <row r="11" spans="1:6" x14ac:dyDescent="0.2">
      <c r="A11" s="48" t="s">
        <v>25</v>
      </c>
      <c r="B11" s="19" t="s">
        <v>18</v>
      </c>
      <c r="C11" s="19" t="s">
        <v>36</v>
      </c>
      <c r="D11" s="40">
        <v>1</v>
      </c>
      <c r="E11" s="40">
        <v>103822.1</v>
      </c>
      <c r="F11" s="44">
        <v>1</v>
      </c>
    </row>
    <row r="12" spans="1:6" ht="12" x14ac:dyDescent="0.2">
      <c r="A12" s="76" t="s">
        <v>26</v>
      </c>
      <c r="B12" s="77"/>
      <c r="C12" s="77"/>
      <c r="D12" s="29">
        <f>SUM(D11:D11)</f>
        <v>1</v>
      </c>
      <c r="E12" s="29">
        <f>SUM(E11:E11)</f>
        <v>103822.1</v>
      </c>
      <c r="F12" s="30">
        <f>SUM(F11:F11)</f>
        <v>1</v>
      </c>
    </row>
    <row r="13" spans="1:6" ht="19.5" customHeight="1" x14ac:dyDescent="0.2">
      <c r="A13" s="48" t="s">
        <v>24</v>
      </c>
      <c r="B13" s="28" t="s">
        <v>27</v>
      </c>
      <c r="C13" s="28" t="s">
        <v>35</v>
      </c>
      <c r="D13" s="27">
        <v>1</v>
      </c>
      <c r="E13" s="27">
        <v>126000</v>
      </c>
      <c r="F13" s="39">
        <v>1</v>
      </c>
    </row>
    <row r="14" spans="1:6" ht="12" x14ac:dyDescent="0.2">
      <c r="A14" s="91" t="s">
        <v>23</v>
      </c>
      <c r="B14" s="91"/>
      <c r="C14" s="92"/>
      <c r="D14" s="36">
        <f>SUM(D13:D13)</f>
        <v>1</v>
      </c>
      <c r="E14" s="36">
        <f>SUM(E13:E13)</f>
        <v>126000</v>
      </c>
      <c r="F14" s="37">
        <f>SUM(F13:F13)</f>
        <v>1</v>
      </c>
    </row>
    <row r="15" spans="1:6" ht="12.75" x14ac:dyDescent="0.2">
      <c r="A15" s="64" t="s">
        <v>15</v>
      </c>
      <c r="B15" s="65"/>
      <c r="C15" s="65"/>
      <c r="D15" s="9">
        <f>D10+D12+D14</f>
        <v>397</v>
      </c>
      <c r="E15" s="9">
        <f>E10+E12+E14</f>
        <v>46597065.109999999</v>
      </c>
      <c r="F15" s="10">
        <f>F10+F12+F14</f>
        <v>408</v>
      </c>
    </row>
    <row r="16" spans="1:6" x14ac:dyDescent="0.2">
      <c r="A16" s="21" t="s">
        <v>30</v>
      </c>
      <c r="B16" s="11"/>
      <c r="C16" s="12"/>
    </row>
    <row r="17" spans="1:3" x14ac:dyDescent="0.2">
      <c r="A17" s="21" t="s">
        <v>16</v>
      </c>
      <c r="B17" s="11"/>
      <c r="C17" s="12"/>
    </row>
  </sheetData>
  <mergeCells count="7">
    <mergeCell ref="A15:C15"/>
    <mergeCell ref="A10:C10"/>
    <mergeCell ref="A1:F1"/>
    <mergeCell ref="A2:F2"/>
    <mergeCell ref="A4:A9"/>
    <mergeCell ref="A12:C12"/>
    <mergeCell ref="A14:C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16"/>
  <sheetViews>
    <sheetView showGridLines="0" workbookViewId="0">
      <selection activeCell="A20" sqref="A20"/>
    </sheetView>
  </sheetViews>
  <sheetFormatPr defaultRowHeight="11.25" x14ac:dyDescent="0.2"/>
  <cols>
    <col min="1" max="1" width="15.7109375" style="17" customWidth="1"/>
    <col min="2" max="2" width="16.85546875" style="15" customWidth="1"/>
    <col min="3" max="3" width="20.7109375" style="16" customWidth="1"/>
    <col min="4" max="4" width="13.7109375" style="13" customWidth="1"/>
    <col min="5" max="5" width="14.7109375" style="14" customWidth="1"/>
    <col min="6" max="6" width="13.7109375" style="13" customWidth="1"/>
    <col min="7" max="16384" width="9.140625" style="1"/>
  </cols>
  <sheetData>
    <row r="1" spans="1:6" ht="15" customHeight="1" x14ac:dyDescent="0.2">
      <c r="A1" s="66" t="s">
        <v>31</v>
      </c>
      <c r="B1" s="66"/>
      <c r="C1" s="66"/>
      <c r="D1" s="66"/>
      <c r="E1" s="66"/>
      <c r="F1" s="66"/>
    </row>
    <row r="2" spans="1:6" ht="15" x14ac:dyDescent="0.2">
      <c r="A2" s="66" t="s">
        <v>10</v>
      </c>
      <c r="B2" s="66"/>
      <c r="C2" s="66"/>
      <c r="D2" s="66"/>
      <c r="E2" s="66"/>
      <c r="F2" s="66"/>
    </row>
    <row r="3" spans="1:6" ht="24" x14ac:dyDescent="0.2">
      <c r="A3" s="2" t="s">
        <v>0</v>
      </c>
      <c r="B3" s="3" t="s">
        <v>1</v>
      </c>
      <c r="C3" s="3" t="s">
        <v>2</v>
      </c>
      <c r="D3" s="5" t="s">
        <v>11</v>
      </c>
      <c r="E3" s="6" t="s">
        <v>12</v>
      </c>
      <c r="F3" s="4" t="s">
        <v>13</v>
      </c>
    </row>
    <row r="4" spans="1:6" ht="19.5" customHeight="1" x14ac:dyDescent="0.2">
      <c r="A4" s="70" t="s">
        <v>19</v>
      </c>
      <c r="B4" s="19" t="s">
        <v>17</v>
      </c>
      <c r="C4" s="19" t="s">
        <v>32</v>
      </c>
      <c r="D4" s="18">
        <v>21</v>
      </c>
      <c r="E4" s="18">
        <v>51532955.969999999</v>
      </c>
      <c r="F4" s="20">
        <v>469</v>
      </c>
    </row>
    <row r="5" spans="1:6" ht="19.5" x14ac:dyDescent="0.2">
      <c r="A5" s="71"/>
      <c r="B5" s="19" t="s">
        <v>17</v>
      </c>
      <c r="C5" s="19" t="s">
        <v>33</v>
      </c>
      <c r="D5" s="18">
        <v>16</v>
      </c>
      <c r="E5" s="18">
        <v>22399107.420000002</v>
      </c>
      <c r="F5" s="20">
        <v>120</v>
      </c>
    </row>
    <row r="6" spans="1:6" ht="19.5" x14ac:dyDescent="0.2">
      <c r="A6" s="71"/>
      <c r="B6" s="19" t="s">
        <v>28</v>
      </c>
      <c r="C6" s="19" t="s">
        <v>50</v>
      </c>
      <c r="D6" s="18">
        <v>1</v>
      </c>
      <c r="E6" s="18">
        <v>120000</v>
      </c>
      <c r="F6" s="20">
        <v>1</v>
      </c>
    </row>
    <row r="7" spans="1:6" ht="19.5" x14ac:dyDescent="0.2">
      <c r="A7" s="71"/>
      <c r="B7" s="19" t="s">
        <v>3</v>
      </c>
      <c r="C7" s="19" t="s">
        <v>34</v>
      </c>
      <c r="D7" s="18">
        <v>421</v>
      </c>
      <c r="E7" s="18">
        <v>39371959.200000003</v>
      </c>
      <c r="F7" s="20">
        <v>421</v>
      </c>
    </row>
    <row r="8" spans="1:6" ht="19.5" x14ac:dyDescent="0.2">
      <c r="A8" s="71"/>
      <c r="B8" s="19" t="s">
        <v>3</v>
      </c>
      <c r="C8" s="19" t="s">
        <v>37</v>
      </c>
      <c r="D8" s="18">
        <v>17</v>
      </c>
      <c r="E8" s="18">
        <v>1419575.68</v>
      </c>
      <c r="F8" s="20">
        <v>17</v>
      </c>
    </row>
    <row r="9" spans="1:6" ht="19.5" x14ac:dyDescent="0.2">
      <c r="A9" s="71"/>
      <c r="B9" s="19" t="s">
        <v>3</v>
      </c>
      <c r="C9" s="19" t="s">
        <v>35</v>
      </c>
      <c r="D9" s="18">
        <v>440</v>
      </c>
      <c r="E9" s="18">
        <v>43760134.619999997</v>
      </c>
      <c r="F9" s="20">
        <v>440</v>
      </c>
    </row>
    <row r="10" spans="1:6" ht="19.5" x14ac:dyDescent="0.2">
      <c r="A10" s="71"/>
      <c r="B10" s="19" t="s">
        <v>3</v>
      </c>
      <c r="C10" s="19" t="s">
        <v>36</v>
      </c>
      <c r="D10" s="18">
        <v>110</v>
      </c>
      <c r="E10" s="18">
        <v>8152005.04</v>
      </c>
      <c r="F10" s="20">
        <v>110</v>
      </c>
    </row>
    <row r="11" spans="1:6" ht="12" x14ac:dyDescent="0.2">
      <c r="A11" s="67" t="s">
        <v>14</v>
      </c>
      <c r="B11" s="68"/>
      <c r="C11" s="69"/>
      <c r="D11" s="32">
        <f>SUM(D4:D10)</f>
        <v>1026</v>
      </c>
      <c r="E11" s="32">
        <f>SUM(E4:E10)</f>
        <v>166755737.93000001</v>
      </c>
      <c r="F11" s="35">
        <f>SUM(F4:F10)</f>
        <v>1578</v>
      </c>
    </row>
    <row r="12" spans="1:6" x14ac:dyDescent="0.2">
      <c r="A12" s="48" t="s">
        <v>25</v>
      </c>
      <c r="B12" s="19" t="s">
        <v>18</v>
      </c>
      <c r="C12" s="19" t="s">
        <v>35</v>
      </c>
      <c r="D12" s="40">
        <v>11</v>
      </c>
      <c r="E12" s="40">
        <v>1471514.73</v>
      </c>
      <c r="F12" s="44">
        <v>11</v>
      </c>
    </row>
    <row r="13" spans="1:6" ht="12" x14ac:dyDescent="0.2">
      <c r="A13" s="76" t="s">
        <v>26</v>
      </c>
      <c r="B13" s="77"/>
      <c r="C13" s="77"/>
      <c r="D13" s="29">
        <f>SUM(D12:D12)</f>
        <v>11</v>
      </c>
      <c r="E13" s="29">
        <f>SUM(E12:E12)</f>
        <v>1471514.73</v>
      </c>
      <c r="F13" s="30">
        <f>SUM(F12:F12)</f>
        <v>11</v>
      </c>
    </row>
    <row r="14" spans="1:6" ht="12.75" x14ac:dyDescent="0.2">
      <c r="A14" s="64" t="s">
        <v>15</v>
      </c>
      <c r="B14" s="65"/>
      <c r="C14" s="65"/>
      <c r="D14" s="9">
        <f>D11+D13</f>
        <v>1037</v>
      </c>
      <c r="E14" s="9">
        <f t="shared" ref="E14:F14" si="0">E11+E13</f>
        <v>168227252.66</v>
      </c>
      <c r="F14" s="10">
        <f t="shared" si="0"/>
        <v>1589</v>
      </c>
    </row>
    <row r="15" spans="1:6" x14ac:dyDescent="0.2">
      <c r="A15" s="21" t="s">
        <v>30</v>
      </c>
      <c r="B15" s="11"/>
      <c r="C15" s="12"/>
    </row>
    <row r="16" spans="1:6" x14ac:dyDescent="0.2">
      <c r="A16" s="21" t="s">
        <v>16</v>
      </c>
      <c r="B16" s="11"/>
      <c r="C16" s="12"/>
    </row>
  </sheetData>
  <mergeCells count="6">
    <mergeCell ref="A14:C14"/>
    <mergeCell ref="A1:F1"/>
    <mergeCell ref="A2:F2"/>
    <mergeCell ref="A11:C11"/>
    <mergeCell ref="A4:A10"/>
    <mergeCell ref="A13:C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Acre</vt:lpstr>
      <vt:lpstr>Amapá</vt:lpstr>
      <vt:lpstr>Amazonas</vt:lpstr>
      <vt:lpstr>Pará</vt:lpstr>
      <vt:lpstr>Rondônia</vt:lpstr>
      <vt:lpstr>Roraima</vt:lpstr>
      <vt:lpstr>Tocantins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2016-01-27T18:47:54Z</cp:lastPrinted>
  <dcterms:created xsi:type="dcterms:W3CDTF">2005-01-19T13:30:20Z</dcterms:created>
  <dcterms:modified xsi:type="dcterms:W3CDTF">2021-02-03T15:42:46Z</dcterms:modified>
</cp:coreProperties>
</file>