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Março 2025 a fazer\CUB SEM DESONERAÇÃO MAO DE OBRA\"/>
    </mc:Choice>
  </mc:AlternateContent>
  <xr:revisionPtr revIDLastSave="0" documentId="13_ncr:1_{CABE0BD8-35A5-48CE-829C-62127E41763D}" xr6:coauthVersionLast="47" xr6:coauthVersionMax="47" xr10:uidLastSave="{00000000-0000-0000-0000-000000000000}"/>
  <bookViews>
    <workbookView xWindow="-120" yWindow="-120" windowWidth="20730" windowHeight="11160" tabRatio="865" activeTab="20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PR!$A$1:$F$236</definedName>
    <definedName name="_xlnm.Print_Area" localSheetId="15">RJ!$A$1:$F$236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6" i="23" l="1"/>
  <c r="E226" i="23"/>
  <c r="D226" i="23"/>
  <c r="F226" i="22"/>
  <c r="E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1"/>
  <c r="E226" i="11"/>
  <c r="D226" i="11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14" i="13"/>
  <c r="F225" i="23"/>
  <c r="E225" i="23"/>
  <c r="D225" i="23"/>
  <c r="F225" i="22"/>
  <c r="E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1"/>
  <c r="E225" i="11"/>
  <c r="D225" i="11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4" i="23"/>
  <c r="E224" i="23"/>
  <c r="D224" i="23"/>
  <c r="F224" i="22"/>
  <c r="E224" i="22"/>
  <c r="D224" i="22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1"/>
  <c r="E224" i="11"/>
  <c r="D224" i="11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E235" i="3"/>
  <c r="E234" i="3"/>
  <c r="E233" i="3"/>
  <c r="E232" i="3"/>
  <c r="E231" i="3"/>
  <c r="E230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E229" i="3"/>
  <c r="D229" i="3"/>
  <c r="F228" i="3"/>
  <c r="E228" i="3"/>
  <c r="D228" i="3"/>
  <c r="F227" i="3"/>
  <c r="E227" i="3"/>
  <c r="D227" i="3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27" i="4"/>
  <c r="E227" i="4"/>
  <c r="D227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27" i="5"/>
  <c r="E227" i="5"/>
  <c r="D227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27" i="6"/>
  <c r="E227" i="6"/>
  <c r="D227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27" i="7"/>
  <c r="E227" i="7"/>
  <c r="D227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27" i="8"/>
  <c r="E227" i="8"/>
  <c r="D227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27" i="9"/>
  <c r="E227" i="9"/>
  <c r="D227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27" i="10"/>
  <c r="E227" i="10"/>
  <c r="D227" i="10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27" i="11"/>
  <c r="E227" i="11"/>
  <c r="D227" i="11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27" i="12"/>
  <c r="E227" i="12"/>
  <c r="D227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27" i="13"/>
  <c r="E227" i="13"/>
  <c r="D227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27" i="14"/>
  <c r="E227" i="14"/>
  <c r="D227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27" i="15"/>
  <c r="E227" i="15"/>
  <c r="D227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27" i="16"/>
  <c r="E227" i="16"/>
  <c r="D227" i="16"/>
  <c r="E235" i="17"/>
  <c r="E234" i="17"/>
  <c r="E233" i="17"/>
  <c r="E232" i="17"/>
  <c r="E231" i="17"/>
  <c r="E230" i="17"/>
  <c r="E229" i="17"/>
  <c r="E228" i="17"/>
  <c r="E227" i="17"/>
  <c r="F235" i="17"/>
  <c r="D235" i="17"/>
  <c r="F234" i="17"/>
  <c r="D234" i="17"/>
  <c r="F233" i="17"/>
  <c r="D233" i="17"/>
  <c r="F232" i="17"/>
  <c r="D232" i="17"/>
  <c r="F231" i="17"/>
  <c r="D231" i="17"/>
  <c r="F230" i="17"/>
  <c r="D230" i="17"/>
  <c r="F229" i="17"/>
  <c r="D229" i="17"/>
  <c r="F228" i="17"/>
  <c r="D228" i="17"/>
  <c r="F227" i="17"/>
  <c r="D227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27" i="18"/>
  <c r="E227" i="18"/>
  <c r="D227" i="18"/>
  <c r="E235" i="19"/>
  <c r="E234" i="19"/>
  <c r="E233" i="19"/>
  <c r="E232" i="19"/>
  <c r="E231" i="19"/>
  <c r="E230" i="19"/>
  <c r="E229" i="19"/>
  <c r="E228" i="19"/>
  <c r="E227" i="19"/>
  <c r="E235" i="20"/>
  <c r="E233" i="20"/>
  <c r="E232" i="20"/>
  <c r="E231" i="20"/>
  <c r="E230" i="20"/>
  <c r="E229" i="20"/>
  <c r="E228" i="20"/>
  <c r="E227" i="20"/>
  <c r="E235" i="21"/>
  <c r="E234" i="21"/>
  <c r="E233" i="21"/>
  <c r="E232" i="21"/>
  <c r="E231" i="21"/>
  <c r="E230" i="21"/>
  <c r="E229" i="21"/>
  <c r="E228" i="21"/>
  <c r="E227" i="21"/>
  <c r="E235" i="22"/>
  <c r="E234" i="22"/>
  <c r="E233" i="22"/>
  <c r="E232" i="22"/>
  <c r="E231" i="22"/>
  <c r="E230" i="22"/>
  <c r="E229" i="22"/>
  <c r="E228" i="22"/>
  <c r="E227" i="22"/>
  <c r="F235" i="19"/>
  <c r="D235" i="19"/>
  <c r="F234" i="19"/>
  <c r="D234" i="19"/>
  <c r="F233" i="19"/>
  <c r="D233" i="19"/>
  <c r="F232" i="19"/>
  <c r="D232" i="19"/>
  <c r="F231" i="19"/>
  <c r="D231" i="19"/>
  <c r="F230" i="19"/>
  <c r="D230" i="19"/>
  <c r="F229" i="19"/>
  <c r="D229" i="19"/>
  <c r="F228" i="19"/>
  <c r="D228" i="19"/>
  <c r="F227" i="19"/>
  <c r="D227" i="19"/>
  <c r="F235" i="20"/>
  <c r="D235" i="20"/>
  <c r="F234" i="20"/>
  <c r="E234" i="20"/>
  <c r="D234" i="20"/>
  <c r="F233" i="20"/>
  <c r="D233" i="20"/>
  <c r="F232" i="20"/>
  <c r="D232" i="20"/>
  <c r="F231" i="20"/>
  <c r="D231" i="20"/>
  <c r="F230" i="20"/>
  <c r="D230" i="20"/>
  <c r="F229" i="20"/>
  <c r="D229" i="20"/>
  <c r="F228" i="20"/>
  <c r="D228" i="20"/>
  <c r="F227" i="20"/>
  <c r="D227" i="20"/>
  <c r="F235" i="21"/>
  <c r="D235" i="21"/>
  <c r="F234" i="21"/>
  <c r="D234" i="21"/>
  <c r="F233" i="21"/>
  <c r="D233" i="21"/>
  <c r="F232" i="21"/>
  <c r="D232" i="21"/>
  <c r="F231" i="21"/>
  <c r="D231" i="21"/>
  <c r="F230" i="21"/>
  <c r="D230" i="21"/>
  <c r="F229" i="21"/>
  <c r="D229" i="21"/>
  <c r="F228" i="21"/>
  <c r="D228" i="21"/>
  <c r="F227" i="21"/>
  <c r="D227" i="21"/>
  <c r="F235" i="22"/>
  <c r="D235" i="22"/>
  <c r="F234" i="22"/>
  <c r="D234" i="22"/>
  <c r="F233" i="22"/>
  <c r="D233" i="22"/>
  <c r="F232" i="22"/>
  <c r="D232" i="22"/>
  <c r="F231" i="22"/>
  <c r="D231" i="22"/>
  <c r="F230" i="22"/>
  <c r="D230" i="22"/>
  <c r="F229" i="22"/>
  <c r="D229" i="22"/>
  <c r="F228" i="22"/>
  <c r="D228" i="22"/>
  <c r="F227" i="22"/>
  <c r="D227" i="22"/>
  <c r="E235" i="23"/>
  <c r="E234" i="23"/>
  <c r="E233" i="23"/>
  <c r="E232" i="23"/>
  <c r="E231" i="23"/>
  <c r="E230" i="23"/>
  <c r="E229" i="23"/>
  <c r="E228" i="23"/>
  <c r="E227" i="23"/>
  <c r="F235" i="23"/>
  <c r="F234" i="23"/>
  <c r="F233" i="23"/>
  <c r="F232" i="23"/>
  <c r="F231" i="23"/>
  <c r="F230" i="23"/>
  <c r="F229" i="23"/>
  <c r="F228" i="23"/>
  <c r="F227" i="23"/>
  <c r="D235" i="23"/>
  <c r="D234" i="23"/>
  <c r="D233" i="23"/>
  <c r="D232" i="23"/>
  <c r="D231" i="23"/>
  <c r="D230" i="23"/>
  <c r="D229" i="23"/>
  <c r="D227" i="23"/>
  <c r="D228" i="23"/>
  <c r="F223" i="23"/>
  <c r="E223" i="23"/>
  <c r="D223" i="23"/>
  <c r="F223" i="22"/>
  <c r="E223" i="22"/>
  <c r="D223" i="22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E223" i="14"/>
  <c r="D223" i="14"/>
  <c r="F223" i="13"/>
  <c r="E223" i="13"/>
  <c r="D223" i="13"/>
  <c r="F223" i="12"/>
  <c r="E223" i="12"/>
  <c r="D223" i="12"/>
  <c r="F223" i="11"/>
  <c r="E223" i="11"/>
  <c r="D223" i="11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E222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22" i="3"/>
  <c r="D222" i="3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1"/>
  <c r="E222" i="11"/>
  <c r="D222" i="11"/>
  <c r="F222" i="12"/>
  <c r="E222" i="12"/>
  <c r="D222" i="12"/>
  <c r="F222" i="13"/>
  <c r="E222" i="13"/>
  <c r="D222" i="13"/>
  <c r="F223" i="14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F222" i="22"/>
  <c r="E222" i="22"/>
  <c r="D222" i="22"/>
  <c r="F222" i="23"/>
  <c r="E222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<sst xmlns="http://schemas.openxmlformats.org/spreadsheetml/2006/main" count="6110" uniqueCount="66">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</sst>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45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">
      <c r="A222" s="11"/>
      <c r="B222" s="12" t="s">
        <v>12</v>
      </c>
      <c r="C222" s="13">
        <v>1837.68</v>
      </c>
      <c r="D222" s="13">
        <f t="shared" ref="D222" si="61">((C222/C221)-1)*100</f>
        <v>3.1571498557525501E-2</v>
      </c>
      <c r="E222" s="14">
        <f>((C222/C$211)-1)*100</f>
        <v>4.2708563841557856</v>
      </c>
      <c r="F222" s="14">
        <f t="shared" ref="F222" si="62">((C222/C210)-1)*100</f>
        <v>4.6157349425025807</v>
      </c>
    </row>
    <row r="223" spans="1:6" ht="12.75" customHeight="1" x14ac:dyDescent="0.2">
      <c r="A223" s="39"/>
      <c r="B223" s="40" t="s">
        <v>13</v>
      </c>
      <c r="C223" s="41">
        <v>1843.35</v>
      </c>
      <c r="D223" s="41">
        <f>((C223/C222)-1)*100</f>
        <v>0.30854120412693309</v>
      </c>
      <c r="E223" s="32">
        <f>((C223/C$211)-1)*100</f>
        <v>4.5925749399969185</v>
      </c>
      <c r="F223" s="32">
        <f t="shared" ref="F223:F235" si="63">((C223/C211)-1)*100</f>
        <v>4.5925749399969185</v>
      </c>
    </row>
    <row r="224" spans="1:6" ht="12.75" customHeight="1" x14ac:dyDescent="0.2">
      <c r="A224" s="15">
        <v>2025</v>
      </c>
      <c r="B224" s="16" t="s">
        <v>37</v>
      </c>
      <c r="C224" s="17">
        <v>1858.2</v>
      </c>
      <c r="D224" s="17">
        <f>((C224/C223)-1)*100</f>
        <v>0.80559850272601263</v>
      </c>
      <c r="E224" s="18">
        <f>((C224/C$223)-1)*100</f>
        <v>0.80559850272601263</v>
      </c>
      <c r="F224" s="18">
        <f>((C224/C212)-1)*100</f>
        <v>4.5624381020977767</v>
      </c>
    </row>
    <row r="225" spans="1:16" ht="12.75" customHeight="1" x14ac:dyDescent="0.2">
      <c r="A225" s="11"/>
      <c r="B225" s="12" t="s">
        <v>3</v>
      </c>
      <c r="C225" s="13">
        <v>1862.85</v>
      </c>
      <c r="D225" s="13">
        <f>((C225/C224)-1)*100</f>
        <v>0.2502421698417745</v>
      </c>
      <c r="E225" s="14">
        <f>((C225/C$223)-1)*100</f>
        <v>1.0578566197412265</v>
      </c>
      <c r="F225" s="14">
        <f>((C225/C213)-1)*100</f>
        <v>4.5945581745292063</v>
      </c>
    </row>
    <row r="226" spans="1:16" ht="12.75" customHeight="1" x14ac:dyDescent="0.2">
      <c r="A226" s="39"/>
      <c r="B226" s="40" t="s">
        <v>4</v>
      </c>
      <c r="C226" s="41">
        <v>1866.57</v>
      </c>
      <c r="D226" s="41">
        <f>((C226/C225)-1)*100</f>
        <v>0.19969401723165525</v>
      </c>
      <c r="E226" s="32">
        <f>((C226/C$223)-1)*100</f>
        <v>1.2596631133534153</v>
      </c>
      <c r="F226" s="32">
        <f>((C226/C214)-1)*100</f>
        <v>4.5141241356140949</v>
      </c>
    </row>
    <row r="227" spans="1:1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64">((C227/C$223)-1)*100</f>
        <v>-100</v>
      </c>
      <c r="F227" s="14">
        <f t="shared" si="63"/>
        <v>-100</v>
      </c>
    </row>
    <row r="228" spans="1:16" ht="12.75" hidden="1" customHeight="1" x14ac:dyDescent="0.2">
      <c r="A228" s="11"/>
      <c r="B228" s="12" t="s">
        <v>6</v>
      </c>
      <c r="C228" s="13"/>
      <c r="D228" s="13" t="e">
        <f t="shared" ref="D228" si="65">((C228/C227)-1)*100</f>
        <v>#DIV/0!</v>
      </c>
      <c r="E228" s="14">
        <f t="shared" si="64"/>
        <v>-100</v>
      </c>
      <c r="F228" s="14">
        <f t="shared" si="63"/>
        <v>-100</v>
      </c>
    </row>
    <row r="229" spans="1:16" ht="12.75" hidden="1" customHeight="1" x14ac:dyDescent="0.2">
      <c r="A229" s="11"/>
      <c r="B229" s="12" t="s">
        <v>7</v>
      </c>
      <c r="C229" s="13"/>
      <c r="D229" s="13" t="e">
        <f t="shared" ref="D229:D235" si="66">((C229/C228)-1)*100</f>
        <v>#DIV/0!</v>
      </c>
      <c r="E229" s="14">
        <f t="shared" si="64"/>
        <v>-100</v>
      </c>
      <c r="F229" s="14">
        <f t="shared" si="63"/>
        <v>-100</v>
      </c>
    </row>
    <row r="230" spans="1:16" ht="12.75" hidden="1" customHeight="1" x14ac:dyDescent="0.2">
      <c r="A230" s="11"/>
      <c r="B230" s="12" t="s">
        <v>8</v>
      </c>
      <c r="C230" s="13"/>
      <c r="D230" s="13" t="e">
        <f t="shared" si="66"/>
        <v>#DIV/0!</v>
      </c>
      <c r="E230" s="14">
        <f t="shared" si="64"/>
        <v>-100</v>
      </c>
      <c r="F230" s="14">
        <f t="shared" si="63"/>
        <v>-100</v>
      </c>
    </row>
    <row r="231" spans="1:16" ht="12.75" hidden="1" customHeight="1" x14ac:dyDescent="0.2">
      <c r="A231" s="11"/>
      <c r="B231" s="12" t="s">
        <v>9</v>
      </c>
      <c r="C231" s="13"/>
      <c r="D231" s="13" t="e">
        <f t="shared" si="66"/>
        <v>#DIV/0!</v>
      </c>
      <c r="E231" s="14">
        <f t="shared" si="64"/>
        <v>-100</v>
      </c>
      <c r="F231" s="14">
        <f t="shared" si="63"/>
        <v>-100</v>
      </c>
    </row>
    <row r="232" spans="1:16" ht="12.75" hidden="1" customHeight="1" x14ac:dyDescent="0.2">
      <c r="A232" s="11"/>
      <c r="B232" s="12" t="s">
        <v>10</v>
      </c>
      <c r="C232" s="13"/>
      <c r="D232" s="13" t="e">
        <f t="shared" si="66"/>
        <v>#DIV/0!</v>
      </c>
      <c r="E232" s="14">
        <f t="shared" si="64"/>
        <v>-100</v>
      </c>
      <c r="F232" s="14">
        <f t="shared" si="63"/>
        <v>-100</v>
      </c>
    </row>
    <row r="233" spans="1:16" ht="12.75" hidden="1" customHeight="1" x14ac:dyDescent="0.2">
      <c r="A233" s="11"/>
      <c r="B233" s="12" t="s">
        <v>11</v>
      </c>
      <c r="C233" s="13"/>
      <c r="D233" s="13" t="e">
        <f t="shared" si="66"/>
        <v>#DIV/0!</v>
      </c>
      <c r="E233" s="14">
        <f t="shared" si="64"/>
        <v>-100</v>
      </c>
      <c r="F233" s="14">
        <f t="shared" si="63"/>
        <v>-100</v>
      </c>
    </row>
    <row r="234" spans="1:16" ht="12.75" hidden="1" customHeight="1" x14ac:dyDescent="0.2">
      <c r="A234" s="11"/>
      <c r="B234" s="12" t="s">
        <v>12</v>
      </c>
      <c r="C234" s="13"/>
      <c r="D234" s="13" t="e">
        <f t="shared" si="66"/>
        <v>#DIV/0!</v>
      </c>
      <c r="E234" s="14">
        <f t="shared" si="64"/>
        <v>-100</v>
      </c>
      <c r="F234" s="14">
        <f t="shared" si="63"/>
        <v>-100</v>
      </c>
    </row>
    <row r="235" spans="1:16" ht="12.75" hidden="1" customHeight="1" x14ac:dyDescent="0.2">
      <c r="A235" s="39"/>
      <c r="B235" s="40" t="s">
        <v>13</v>
      </c>
      <c r="C235" s="41"/>
      <c r="D235" s="41" t="e">
        <f t="shared" si="66"/>
        <v>#DIV/0!</v>
      </c>
      <c r="E235" s="32">
        <f t="shared" si="64"/>
        <v>-100</v>
      </c>
      <c r="F235" s="32">
        <f t="shared" si="63"/>
        <v>-100</v>
      </c>
    </row>
    <row r="236" spans="1:16" x14ac:dyDescent="0.2">
      <c r="A236" s="23" t="s">
        <v>31</v>
      </c>
      <c r="B236" s="12"/>
      <c r="C236" s="13"/>
      <c r="D236" s="13"/>
      <c r="E236" s="14"/>
      <c r="F236" s="14"/>
    </row>
    <row r="237" spans="1:16" x14ac:dyDescent="0.2">
      <c r="A237" s="29" t="s">
        <v>32</v>
      </c>
      <c r="B237" s="12"/>
      <c r="C237" s="13"/>
      <c r="D237" s="13"/>
      <c r="E237" s="14"/>
      <c r="F237" s="14"/>
    </row>
    <row r="238" spans="1:16" x14ac:dyDescent="0.2">
      <c r="A238" s="29" t="s">
        <v>33</v>
      </c>
      <c r="B238" s="12"/>
      <c r="C238" s="13"/>
      <c r="D238" s="13"/>
      <c r="E238" s="14"/>
      <c r="F238" s="14"/>
      <c r="P238" s="43"/>
    </row>
    <row r="239" spans="1:16" x14ac:dyDescent="0.2">
      <c r="A239" s="30" t="s">
        <v>42</v>
      </c>
      <c r="P239" s="43"/>
    </row>
    <row r="240" spans="1:1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2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">
      <c r="A222" s="11"/>
      <c r="B222" s="12" t="s">
        <v>12</v>
      </c>
      <c r="C222" s="13">
        <v>2281.5300000000002</v>
      </c>
      <c r="D222" s="13">
        <f t="shared" ref="D222" si="50">((C222/C221)-1)*100</f>
        <v>1.7894905907862135</v>
      </c>
      <c r="E222" s="14">
        <f t="shared" ref="E222" si="51">((C222/C$211)-1)*100</f>
        <v>5.2133291522172387</v>
      </c>
      <c r="F222" s="14">
        <f t="shared" si="46"/>
        <v>5.2817860059896526</v>
      </c>
    </row>
    <row r="223" spans="1:6" ht="12.75" customHeight="1" x14ac:dyDescent="0.2">
      <c r="A223" s="39"/>
      <c r="B223" s="40" t="s">
        <v>13</v>
      </c>
      <c r="C223" s="41">
        <v>2284.91</v>
      </c>
      <c r="D223" s="41">
        <f>((C223/C222)-1)*100</f>
        <v>0.14814620013761104</v>
      </c>
      <c r="E223" s="32">
        <f>((C223/C$211)-1)*100</f>
        <v>5.3691987013945175</v>
      </c>
      <c r="F223" s="32">
        <f t="shared" ref="F223:F235" si="52">((C223/C211)-1)*100</f>
        <v>5.3691987013945175</v>
      </c>
    </row>
    <row r="224" spans="1:6" ht="14.25" customHeight="1" x14ac:dyDescent="0.2">
      <c r="A224" s="15">
        <v>2025</v>
      </c>
      <c r="B224" s="16" t="s">
        <v>37</v>
      </c>
      <c r="C224" s="17">
        <v>2322.58</v>
      </c>
      <c r="D224" s="17">
        <f>((C224/C223)-1)*100</f>
        <v>1.6486426161205436</v>
      </c>
      <c r="E224" s="18">
        <f>((C224/C$223)-1)*100</f>
        <v>1.6486426161205436</v>
      </c>
      <c r="F224" s="18">
        <f>((C224/C212)-1)*100</f>
        <v>7.0693287479889122</v>
      </c>
    </row>
    <row r="225" spans="1:6" ht="12.75" customHeight="1" x14ac:dyDescent="0.2">
      <c r="A225" s="11"/>
      <c r="B225" s="12" t="s">
        <v>3</v>
      </c>
      <c r="C225" s="13">
        <v>2327</v>
      </c>
      <c r="D225" s="13">
        <f>((C225/C224)-1)*100</f>
        <v>0.19030560841821753</v>
      </c>
      <c r="E225" s="14">
        <f>((C225/C$223)-1)*100</f>
        <v>1.8420856839000299</v>
      </c>
      <c r="F225" s="14">
        <f>((C225/C213)-1)*100</f>
        <v>6.3411691587760055</v>
      </c>
    </row>
    <row r="226" spans="1:6" ht="12.75" customHeight="1" x14ac:dyDescent="0.2">
      <c r="A226" s="39"/>
      <c r="B226" s="40" t="s">
        <v>4</v>
      </c>
      <c r="C226" s="41">
        <v>2329.3200000000002</v>
      </c>
      <c r="D226" s="41">
        <f>((C226/C225)-1)*100</f>
        <v>9.9699183498080934E-2</v>
      </c>
      <c r="E226" s="32">
        <f>((C226/C$223)-1)*100</f>
        <v>1.9436214117842798</v>
      </c>
      <c r="F226" s="32">
        <f>((C226/C214)-1)*100</f>
        <v>5.6534281619101234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3">((C227/C$223)-1)*100</f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0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2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>((C214/C202)-1)*100</f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">
      <c r="A222" s="11"/>
      <c r="B222" s="12" t="s">
        <v>12</v>
      </c>
      <c r="C222" s="13">
        <v>1670.45</v>
      </c>
      <c r="D222" s="13">
        <f t="shared" ref="D222" si="43">((C222/C221)-1)*100</f>
        <v>1.7959555081992207E-3</v>
      </c>
      <c r="E222" s="14">
        <f t="shared" ref="E222" si="44">((C222/C$211)-1)*100</f>
        <v>0.4818219003392521</v>
      </c>
      <c r="F222" s="14">
        <f t="shared" si="39"/>
        <v>0.50358586830958618</v>
      </c>
    </row>
    <row r="223" spans="1:6" ht="12.75" customHeight="1" x14ac:dyDescent="0.2">
      <c r="A223" s="39"/>
      <c r="B223" s="40" t="s">
        <v>13</v>
      </c>
      <c r="C223" s="41">
        <v>1674.05</v>
      </c>
      <c r="D223" s="41">
        <f>((C223/C222)-1)*100</f>
        <v>0.21551079050554645</v>
      </c>
      <c r="E223" s="32">
        <f>((C223/C$211)-1)*100</f>
        <v>0.69837106903105628</v>
      </c>
      <c r="F223" s="32">
        <f t="shared" ref="F223:F235" si="45">((C223/C211)-1)*100</f>
        <v>0.69837106903105628</v>
      </c>
    </row>
    <row r="224" spans="1:6" ht="12.75" customHeight="1" x14ac:dyDescent="0.2">
      <c r="A224" s="15">
        <v>2025</v>
      </c>
      <c r="B224" s="16" t="s">
        <v>37</v>
      </c>
      <c r="C224" s="17">
        <v>1678.15</v>
      </c>
      <c r="D224" s="17">
        <f>((C224/C223)-1)*100</f>
        <v>0.24491502643291252</v>
      </c>
      <c r="E224" s="18">
        <f>((C224/C$223)-1)*100</f>
        <v>0.24491502643291252</v>
      </c>
      <c r="F224" s="18">
        <f>((C224/C212)-1)*100</f>
        <v>0.8539971393199286</v>
      </c>
    </row>
    <row r="225" spans="1:6" ht="12.75" customHeight="1" x14ac:dyDescent="0.2">
      <c r="A225" s="11"/>
      <c r="B225" s="12" t="s">
        <v>3</v>
      </c>
      <c r="C225" s="13">
        <v>1678.44</v>
      </c>
      <c r="D225" s="13">
        <f>((C225/C224)-1)*100</f>
        <v>1.728093436224043E-2</v>
      </c>
      <c r="E225" s="14">
        <f>((C225/C$223)-1)*100</f>
        <v>0.26223828440010699</v>
      </c>
      <c r="F225" s="14">
        <f>((C225/C213)-1)*100</f>
        <v>0.65245028664635552</v>
      </c>
    </row>
    <row r="226" spans="1:6" ht="12.75" customHeight="1" x14ac:dyDescent="0.2">
      <c r="A226" s="39"/>
      <c r="B226" s="40" t="s">
        <v>4</v>
      </c>
      <c r="C226" s="41">
        <v>1679.93</v>
      </c>
      <c r="D226" s="41">
        <f>((C226/C225)-1)*100</f>
        <v>8.8772908176637522E-2</v>
      </c>
      <c r="E226" s="32">
        <f>((C226/C$223)-1)*100</f>
        <v>0.35124398912815824</v>
      </c>
      <c r="F226" s="32">
        <f>((C226/C214)-1)*100</f>
        <v>0.75086511415909385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6">((C227/C$223)-1)*100</f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1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">
      <c r="A222" s="11"/>
      <c r="B222" s="12" t="s">
        <v>12</v>
      </c>
      <c r="C222" s="13">
        <v>2969.97</v>
      </c>
      <c r="D222" s="13">
        <f t="shared" ref="D222" si="43">((C222/C221)-1)*100</f>
        <v>0.22846922246220203</v>
      </c>
      <c r="E222" s="14">
        <f t="shared" ref="E222" si="44">((C222/C$211)-1)*100</f>
        <v>7.9443481294909191</v>
      </c>
      <c r="F222" s="14">
        <f t="shared" si="39"/>
        <v>8.1054420902052513</v>
      </c>
    </row>
    <row r="223" spans="1:6" ht="12.75" customHeight="1" x14ac:dyDescent="0.2">
      <c r="A223" s="39"/>
      <c r="B223" s="40" t="s">
        <v>13</v>
      </c>
      <c r="C223" s="41">
        <v>2983.53</v>
      </c>
      <c r="D223" s="41">
        <f>((C223/C222)-1)*100</f>
        <v>0.45657026838656911</v>
      </c>
      <c r="E223" s="32">
        <f>((C223/C$211)-1)*100</f>
        <v>8.4371899294538579</v>
      </c>
      <c r="F223" s="32">
        <f t="shared" si="39"/>
        <v>8.4371899294538579</v>
      </c>
    </row>
    <row r="224" spans="1:6" ht="12.75" customHeight="1" x14ac:dyDescent="0.2">
      <c r="A224" s="15">
        <v>2025</v>
      </c>
      <c r="B224" s="16" t="s">
        <v>37</v>
      </c>
      <c r="C224" s="17">
        <v>2996.79</v>
      </c>
      <c r="D224" s="17">
        <f>((C224/C223)-1)*100</f>
        <v>0.444439975465305</v>
      </c>
      <c r="E224" s="18">
        <f>((C224/C$223)-1)*100</f>
        <v>0.444439975465305</v>
      </c>
      <c r="F224" s="18">
        <f>((C224/C212)-1)*100</f>
        <v>8.7341758373335807</v>
      </c>
    </row>
    <row r="225" spans="1:6" ht="12.75" customHeight="1" x14ac:dyDescent="0.2">
      <c r="A225" s="11"/>
      <c r="B225" s="12" t="s">
        <v>3</v>
      </c>
      <c r="C225" s="13">
        <v>3004.57</v>
      </c>
      <c r="D225" s="13">
        <f>((C225/C224)-1)*100</f>
        <v>0.25961111722876407</v>
      </c>
      <c r="E225" s="14">
        <f>((C225/C$223)-1)*100</f>
        <v>0.70520490827978843</v>
      </c>
      <c r="F225" s="14">
        <f>((C225/C213)-1)*100</f>
        <v>8.7890999808098336</v>
      </c>
    </row>
    <row r="226" spans="1:6" ht="12.75" customHeight="1" x14ac:dyDescent="0.2">
      <c r="A226" s="39"/>
      <c r="B226" s="40" t="s">
        <v>4</v>
      </c>
      <c r="C226" s="41">
        <v>3006.69</v>
      </c>
      <c r="D226" s="41">
        <f>((C226/C225)-1)*100</f>
        <v>7.0559181513485392E-2</v>
      </c>
      <c r="E226" s="32">
        <f>((C226/C$223)-1)*100</f>
        <v>0.77626167660456158</v>
      </c>
      <c r="F226" s="32">
        <f>((C226/C214)-1)*100</f>
        <v>8.7162780270679807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5">((C227/C$223)-1)*100</f>
        <v>-100</v>
      </c>
      <c r="F227" s="14">
        <f t="shared" ref="F226:F235" si="46">((C227/C215)-1)*100</f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5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5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5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5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5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5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5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5"/>
        <v>-100</v>
      </c>
      <c r="F235" s="32">
        <f t="shared" si="46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42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2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">
      <c r="A222" s="11"/>
      <c r="B222" s="12" t="s">
        <v>12</v>
      </c>
      <c r="C222" s="13">
        <v>2108.96</v>
      </c>
      <c r="D222" s="13">
        <f t="shared" ref="D222" si="49">((C222/C221)-1)*100</f>
        <v>0.35164186774647721</v>
      </c>
      <c r="E222" s="14">
        <f t="shared" ref="E222" si="50">((C222/C$211)-1)*100</f>
        <v>5.8454496634863906</v>
      </c>
      <c r="F222" s="14">
        <f t="shared" si="45"/>
        <v>6.0829061935685047</v>
      </c>
    </row>
    <row r="223" spans="1:6" ht="12.75" customHeight="1" x14ac:dyDescent="0.2">
      <c r="A223" s="39"/>
      <c r="B223" s="40" t="s">
        <v>13</v>
      </c>
      <c r="C223" s="41">
        <v>2120.13</v>
      </c>
      <c r="D223" s="41">
        <f>((C223/C222)-1)*100</f>
        <v>0.52964494347924607</v>
      </c>
      <c r="E223" s="32">
        <f>((C223/C$211)-1)*100</f>
        <v>6.4060547355319297</v>
      </c>
      <c r="F223" s="32">
        <f t="shared" ref="F223:F235" si="51">((C223/C211)-1)*100</f>
        <v>6.4060547355319297</v>
      </c>
    </row>
    <row r="224" spans="1:6" ht="12.75" customHeight="1" x14ac:dyDescent="0.2">
      <c r="A224" s="15">
        <v>2025</v>
      </c>
      <c r="B224" s="16" t="s">
        <v>37</v>
      </c>
      <c r="C224" s="17">
        <v>2130.46</v>
      </c>
      <c r="D224" s="17">
        <f>((C224/C223)-1)*100</f>
        <v>0.48723427337002967</v>
      </c>
      <c r="E224" s="18">
        <f>((C224/C$223)-1)*100</f>
        <v>0.48723427337002967</v>
      </c>
      <c r="F224" s="18">
        <f>((C224/C212)-1)*100</f>
        <v>7.8255324317758612</v>
      </c>
    </row>
    <row r="225" spans="1:6" ht="12.75" customHeight="1" x14ac:dyDescent="0.2">
      <c r="A225" s="11"/>
      <c r="B225" s="12" t="s">
        <v>3</v>
      </c>
      <c r="C225" s="13">
        <v>2140.04</v>
      </c>
      <c r="D225" s="13">
        <f>((C225/C224)-1)*100</f>
        <v>0.44966814678519818</v>
      </c>
      <c r="E225" s="14">
        <f>((C225/C$223)-1)*100</f>
        <v>0.93909335748278977</v>
      </c>
      <c r="F225" s="14">
        <f>((C225/C213)-1)*100</f>
        <v>7.6549271330620172</v>
      </c>
    </row>
    <row r="226" spans="1:6" ht="12.75" customHeight="1" x14ac:dyDescent="0.2">
      <c r="A226" s="39"/>
      <c r="B226" s="40" t="s">
        <v>4</v>
      </c>
      <c r="C226" s="41">
        <v>2148.0300000000002</v>
      </c>
      <c r="D226" s="41">
        <f>((C226/C225)-1)*100</f>
        <v>0.37335750733631379</v>
      </c>
      <c r="E226" s="32">
        <f>((C226/C$223)-1)*100</f>
        <v>1.3159570403701748</v>
      </c>
      <c r="F226" s="32">
        <f>((C226/C214)-1)*100</f>
        <v>8.7857992960421516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2">((C227/C$223)-1)*100</f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2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2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">
      <c r="A222" s="11"/>
      <c r="B222" s="12" t="s">
        <v>12</v>
      </c>
      <c r="C222" s="13">
        <v>1996.18</v>
      </c>
      <c r="D222" s="13">
        <f t="shared" ref="D222" si="47">((C222/C221)-1)*100</f>
        <v>-0.35541356761342735</v>
      </c>
      <c r="E222" s="14">
        <f t="shared" ref="E222" si="48">((C222/C$211)-1)*100</f>
        <v>6.2566537495209351</v>
      </c>
      <c r="F222" s="14">
        <f t="shared" si="43"/>
        <v>6.5663737601298289</v>
      </c>
    </row>
    <row r="223" spans="1:6" ht="12.75" customHeight="1" x14ac:dyDescent="0.2">
      <c r="A223" s="39"/>
      <c r="B223" s="40" t="s">
        <v>13</v>
      </c>
      <c r="C223" s="41">
        <v>2000.08</v>
      </c>
      <c r="D223" s="41">
        <f>((C223/C222)-1)*100</f>
        <v>0.19537316274083061</v>
      </c>
      <c r="E223" s="32">
        <f>((C223/C$211)-1)*100</f>
        <v>6.4642507345739286</v>
      </c>
      <c r="F223" s="32">
        <f t="shared" ref="F223:F235" si="49">((C223/C211)-1)*100</f>
        <v>6.4642507345739286</v>
      </c>
    </row>
    <row r="224" spans="1:6" ht="12.75" customHeight="1" x14ac:dyDescent="0.2">
      <c r="A224" s="15">
        <v>2025</v>
      </c>
      <c r="B224" s="16" t="s">
        <v>37</v>
      </c>
      <c r="C224" s="17">
        <v>2006.24</v>
      </c>
      <c r="D224" s="17">
        <f>((C224/C223)-1)*100</f>
        <v>0.3079876804927828</v>
      </c>
      <c r="E224" s="18">
        <f>((C224/C$223)-1)*100</f>
        <v>0.3079876804927828</v>
      </c>
      <c r="F224" s="18">
        <f>((C224/C212)-1)*100</f>
        <v>6.4092500265195751</v>
      </c>
    </row>
    <row r="225" spans="1:6" ht="12.75" customHeight="1" x14ac:dyDescent="0.2">
      <c r="A225" s="11"/>
      <c r="B225" s="12" t="s">
        <v>3</v>
      </c>
      <c r="C225" s="13">
        <v>2000.59</v>
      </c>
      <c r="D225" s="13">
        <f>((C225/C224)-1)*100</f>
        <v>-0.281621341414795</v>
      </c>
      <c r="E225" s="14">
        <f>((C225/C$223)-1)*100</f>
        <v>2.5498980040805641E-2</v>
      </c>
      <c r="F225" s="14">
        <f>((C225/C213)-1)*100</f>
        <v>5.5731458907217979</v>
      </c>
    </row>
    <row r="226" spans="1:6" ht="12.75" customHeight="1" x14ac:dyDescent="0.2">
      <c r="A226" s="39"/>
      <c r="B226" s="40" t="s">
        <v>4</v>
      </c>
      <c r="C226" s="41">
        <v>2001.82</v>
      </c>
      <c r="D226" s="41">
        <f>((C226/C225)-1)*100</f>
        <v>6.1481862850465419E-2</v>
      </c>
      <c r="E226" s="32">
        <f>((C226/C$223)-1)*100</f>
        <v>8.6996520139193123E-2</v>
      </c>
      <c r="F226" s="32">
        <f>((C226/C214)-1)*100</f>
        <v>4.8792627404135702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0">((C227/C$223)-1)*100</f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4.25" customHeight="1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ht="15" customHeight="1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2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">
      <c r="A222" s="11"/>
      <c r="B222" s="12" t="s">
        <v>12</v>
      </c>
      <c r="C222" s="13">
        <v>2430.17</v>
      </c>
      <c r="D222" s="13">
        <f t="shared" ref="D222" si="47">((C222/C221)-1)*100</f>
        <v>0.21071643588199684</v>
      </c>
      <c r="E222" s="14">
        <f t="shared" ref="E222" si="48">((C222/C$211)-1)*100</f>
        <v>5.8146066192638735</v>
      </c>
      <c r="F222" s="14">
        <f t="shared" si="43"/>
        <v>5.9202210657531174</v>
      </c>
    </row>
    <row r="223" spans="1:6" ht="12.75" customHeight="1" x14ac:dyDescent="0.2">
      <c r="A223" s="39"/>
      <c r="B223" s="40" t="s">
        <v>13</v>
      </c>
      <c r="C223" s="41">
        <v>2435.0300000000002</v>
      </c>
      <c r="D223" s="41">
        <f>((C223/C222)-1)*100</f>
        <v>0.19998600920922982</v>
      </c>
      <c r="E223" s="32">
        <f>((C223/C$211)-1)*100</f>
        <v>6.0262210282022055</v>
      </c>
      <c r="F223" s="32">
        <f t="shared" ref="F223:F235" si="49">((C223/C211)-1)*100</f>
        <v>6.0262210282022055</v>
      </c>
    </row>
    <row r="224" spans="1:6" ht="12.75" customHeight="1" x14ac:dyDescent="0.2">
      <c r="A224" s="15">
        <v>2025</v>
      </c>
      <c r="B224" s="16" t="s">
        <v>37</v>
      </c>
      <c r="C224" s="17">
        <v>2441.87</v>
      </c>
      <c r="D224" s="17">
        <f>((C224/C223)-1)*100</f>
        <v>0.28090002997909203</v>
      </c>
      <c r="E224" s="18">
        <f>((C224/C$223)-1)*100</f>
        <v>0.28090002997909203</v>
      </c>
      <c r="F224" s="18">
        <f>((C224/C212)-1)*100</f>
        <v>6.1890369854971539</v>
      </c>
    </row>
    <row r="225" spans="1:6" ht="12.75" customHeight="1" x14ac:dyDescent="0.2">
      <c r="A225" s="11"/>
      <c r="B225" s="12" t="s">
        <v>3</v>
      </c>
      <c r="C225" s="13">
        <v>2450.59</v>
      </c>
      <c r="D225" s="13">
        <f>((C225/C224)-1)*100</f>
        <v>0.35710336750114369</v>
      </c>
      <c r="E225" s="14">
        <f>((C225/C$223)-1)*100</f>
        <v>0.63900650094659284</v>
      </c>
      <c r="F225" s="14">
        <f>((C225/C213)-1)*100</f>
        <v>6.3605666568288921</v>
      </c>
    </row>
    <row r="226" spans="1:6" ht="12.75" customHeight="1" x14ac:dyDescent="0.2">
      <c r="A226" s="39"/>
      <c r="B226" s="40" t="s">
        <v>4</v>
      </c>
      <c r="C226" s="41">
        <v>2456.2600000000002</v>
      </c>
      <c r="D226" s="41">
        <f>((C226/C225)-1)*100</f>
        <v>0.23137285306804589</v>
      </c>
      <c r="E226" s="32">
        <f>((C226/C$223)-1)*100</f>
        <v>0.87185784158716473</v>
      </c>
      <c r="F226" s="32">
        <f>((C226/C214)-1)*100</f>
        <v>6.4380397713731163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0">((C227/C$223)-1)*100</f>
        <v>-100</v>
      </c>
      <c r="F227" s="14">
        <f t="shared" si="49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1">((C228/C227)-1)*100</f>
        <v>#DIV/0!</v>
      </c>
      <c r="E228" s="14">
        <f t="shared" si="50"/>
        <v>-100</v>
      </c>
      <c r="F228" s="14">
        <f t="shared" si="49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2">((C229/C228)-1)*100</f>
        <v>#DIV/0!</v>
      </c>
      <c r="E229" s="14">
        <f t="shared" si="50"/>
        <v>-100</v>
      </c>
      <c r="F229" s="14">
        <f t="shared" si="49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2"/>
        <v>#DIV/0!</v>
      </c>
      <c r="E230" s="14">
        <f t="shared" si="50"/>
        <v>-100</v>
      </c>
      <c r="F230" s="14">
        <f t="shared" si="49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2"/>
        <v>#DIV/0!</v>
      </c>
      <c r="E231" s="14">
        <f t="shared" si="50"/>
        <v>-100</v>
      </c>
      <c r="F231" s="14">
        <f t="shared" si="49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2"/>
        <v>#DIV/0!</v>
      </c>
      <c r="E232" s="14">
        <f t="shared" si="50"/>
        <v>-100</v>
      </c>
      <c r="F232" s="14">
        <f t="shared" si="49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2"/>
        <v>#DIV/0!</v>
      </c>
      <c r="E233" s="14">
        <f t="shared" si="50"/>
        <v>-100</v>
      </c>
      <c r="F233" s="14">
        <f t="shared" si="49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2"/>
        <v>#DIV/0!</v>
      </c>
      <c r="E234" s="14">
        <f t="shared" si="50"/>
        <v>-100</v>
      </c>
      <c r="F234" s="14">
        <f t="shared" si="49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2"/>
        <v>#DIV/0!</v>
      </c>
      <c r="E235" s="32">
        <f t="shared" si="50"/>
        <v>-100</v>
      </c>
      <c r="F235" s="32">
        <f t="shared" si="49"/>
        <v>-100</v>
      </c>
    </row>
    <row r="236" spans="1:6" ht="13.5" customHeight="1" x14ac:dyDescent="0.2">
      <c r="A236" s="30" t="s">
        <v>42</v>
      </c>
      <c r="B236" s="24"/>
      <c r="C236" s="19"/>
      <c r="D236" s="19"/>
      <c r="E236" s="19"/>
      <c r="F236" s="42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11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2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">
      <c r="A222" s="11"/>
      <c r="B222" s="12" t="s">
        <v>12</v>
      </c>
      <c r="C222" s="13">
        <v>2299.06</v>
      </c>
      <c r="D222" s="13">
        <f t="shared" ref="D222" si="49">((C222/C221)-1)*100</f>
        <v>0.22144918438695704</v>
      </c>
      <c r="E222" s="14">
        <f t="shared" ref="E222" si="50">((C222/C$211)-1)*100</f>
        <v>5.2847054944451077</v>
      </c>
      <c r="F222" s="14">
        <f t="shared" si="45"/>
        <v>5.3657687054876835</v>
      </c>
    </row>
    <row r="223" spans="1:6" ht="12.75" customHeight="1" x14ac:dyDescent="0.2">
      <c r="A223" s="39"/>
      <c r="B223" s="40" t="s">
        <v>13</v>
      </c>
      <c r="C223" s="41">
        <v>2302.56</v>
      </c>
      <c r="D223" s="41">
        <f>((C223/C222)-1)*100</f>
        <v>0.15223613128843017</v>
      </c>
      <c r="E223" s="32">
        <f>((C223/C$211)-1)*100</f>
        <v>5.4449868569282911</v>
      </c>
      <c r="F223" s="32">
        <f t="shared" ref="F223:F235" si="51">((C223/C211)-1)*100</f>
        <v>5.4449868569282911</v>
      </c>
    </row>
    <row r="224" spans="1:6" ht="12.75" customHeight="1" x14ac:dyDescent="0.2">
      <c r="A224" s="15">
        <v>2025</v>
      </c>
      <c r="B224" s="16" t="s">
        <v>37</v>
      </c>
      <c r="C224" s="17">
        <v>2302.83</v>
      </c>
      <c r="D224" s="17">
        <f>((C224/C223)-1)*100</f>
        <v>1.1726078799245698E-2</v>
      </c>
      <c r="E224" s="18">
        <f>((C224/C$223)-1)*100</f>
        <v>1.1726078799245698E-2</v>
      </c>
      <c r="F224" s="18">
        <f>((C224/C212)-1)*100</f>
        <v>5.3324185248713407</v>
      </c>
    </row>
    <row r="225" spans="1:6" ht="12.75" customHeight="1" x14ac:dyDescent="0.2">
      <c r="A225" s="11"/>
      <c r="B225" s="12" t="s">
        <v>3</v>
      </c>
      <c r="C225" s="13">
        <v>2303.4899999999998</v>
      </c>
      <c r="D225" s="13">
        <f>((C225/C224)-1)*100</f>
        <v>2.8660387436318935E-2</v>
      </c>
      <c r="E225" s="14">
        <f>((C225/C$223)-1)*100</f>
        <v>4.0389826975184562E-2</v>
      </c>
      <c r="F225" s="14">
        <f>((C225/C213)-1)*100</f>
        <v>5.5049695415196886</v>
      </c>
    </row>
    <row r="226" spans="1:6" ht="12.75" customHeight="1" x14ac:dyDescent="0.2">
      <c r="A226" s="39"/>
      <c r="B226" s="40" t="s">
        <v>4</v>
      </c>
      <c r="C226" s="41">
        <v>2303.36</v>
      </c>
      <c r="D226" s="41">
        <f>((C226/C225)-1)*100</f>
        <v>-5.6436103477608413E-3</v>
      </c>
      <c r="E226" s="32">
        <f>((C226/C$223)-1)*100</f>
        <v>3.474393718296831E-2</v>
      </c>
      <c r="F226" s="32">
        <f>((C226/C214)-1)*100</f>
        <v>5.390887377947795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2">((C227/C$223)-1)*100</f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  <c r="B236" s="24"/>
      <c r="C236" s="19"/>
      <c r="D236" s="19"/>
      <c r="E236" s="19"/>
      <c r="F236" s="19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11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2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">
      <c r="A222" s="11"/>
      <c r="B222" s="12" t="s">
        <v>12</v>
      </c>
      <c r="C222" s="13">
        <v>2168.08</v>
      </c>
      <c r="D222" s="13">
        <f t="shared" ref="D222" si="46">((C222/C221)-1)*100</f>
        <v>1.9783445122811605</v>
      </c>
      <c r="E222" s="14">
        <f t="shared" ref="E222" si="47">((C222/C$211)-1)*100</f>
        <v>14.362274501529694</v>
      </c>
      <c r="F222" s="14">
        <f t="shared" si="42"/>
        <v>14.716869318602699</v>
      </c>
    </row>
    <row r="223" spans="1:6" ht="12.75" customHeight="1" x14ac:dyDescent="0.2">
      <c r="A223" s="39"/>
      <c r="B223" s="40" t="s">
        <v>13</v>
      </c>
      <c r="C223" s="41">
        <v>2177.11</v>
      </c>
      <c r="D223" s="41">
        <f>((C223/C222)-1)*100</f>
        <v>0.41649754621602142</v>
      </c>
      <c r="E223" s="32">
        <f>((C223/C$211)-1)*100</f>
        <v>14.838590568625399</v>
      </c>
      <c r="F223" s="32">
        <f t="shared" ref="F223:F235" si="48">((C223/C211)-1)*100</f>
        <v>14.838590568625399</v>
      </c>
    </row>
    <row r="224" spans="1:6" ht="12.75" customHeight="1" x14ac:dyDescent="0.2">
      <c r="A224" s="15">
        <v>2025</v>
      </c>
      <c r="B224" s="16" t="s">
        <v>37</v>
      </c>
      <c r="C224" s="17">
        <v>2193.7800000000002</v>
      </c>
      <c r="D224" s="17">
        <f>((C224/C223)-1)*100</f>
        <v>0.76569397044705667</v>
      </c>
      <c r="E224" s="18">
        <f>((C224/C$223)-1)*100</f>
        <v>0.76569397044705667</v>
      </c>
      <c r="F224" s="18">
        <f>((C224/C212)-1)*100</f>
        <v>15.614838549873799</v>
      </c>
    </row>
    <row r="225" spans="1:6" ht="12.75" customHeight="1" x14ac:dyDescent="0.2">
      <c r="A225" s="11"/>
      <c r="B225" s="12" t="s">
        <v>3</v>
      </c>
      <c r="C225" s="13">
        <v>2198.88</v>
      </c>
      <c r="D225" s="13">
        <f>((C225/C224)-1)*100</f>
        <v>0.23247545332711894</v>
      </c>
      <c r="E225" s="14">
        <f>((C225/C$223)-1)*100</f>
        <v>0.99994947430308567</v>
      </c>
      <c r="F225" s="14">
        <f>((C225/C213)-1)*100</f>
        <v>14.679100040679671</v>
      </c>
    </row>
    <row r="226" spans="1:6" ht="12.75" customHeight="1" x14ac:dyDescent="0.2">
      <c r="A226" s="11"/>
      <c r="B226" s="12" t="s">
        <v>4</v>
      </c>
      <c r="C226" s="13">
        <v>2207.48</v>
      </c>
      <c r="D226" s="13">
        <f>((C226/C225)-1)*100</f>
        <v>0.39110820053844808</v>
      </c>
      <c r="E226" s="14">
        <f>((C226/C$223)-1)*100</f>
        <v>1.3949685592367755</v>
      </c>
      <c r="F226" s="14">
        <f>((C226/C214)-1)*100</f>
        <v>14.658203784404279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9">((C227/C$223)-1)*100</f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34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2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">
      <c r="A222" s="11"/>
      <c r="B222" s="12" t="s">
        <v>12</v>
      </c>
      <c r="C222" s="13">
        <v>2584.06</v>
      </c>
      <c r="D222" s="13">
        <f t="shared" ref="D222" si="43">((C222/C221)-1)*100</f>
        <v>6.6606256341139591E-2</v>
      </c>
      <c r="E222" s="14">
        <f t="shared" ref="E222" si="44">((C222/C$211)-1)*100</f>
        <v>6.7987567987567887</v>
      </c>
      <c r="F222" s="14">
        <f t="shared" si="39"/>
        <v>6.8902043028099547</v>
      </c>
    </row>
    <row r="223" spans="1:6" ht="12.75" customHeight="1" x14ac:dyDescent="0.2">
      <c r="A223" s="39"/>
      <c r="B223" s="40" t="s">
        <v>13</v>
      </c>
      <c r="C223" s="41">
        <v>2613.13</v>
      </c>
      <c r="D223" s="41">
        <f>((C223/C222)-1)*100</f>
        <v>1.1249738783155161</v>
      </c>
      <c r="E223" s="32">
        <f>((C223/C$211)-1)*100</f>
        <v>8.0002149151085398</v>
      </c>
      <c r="F223" s="32">
        <f t="shared" ref="F223:F235" si="45">((C223/C211)-1)*100</f>
        <v>8.0002149151085398</v>
      </c>
    </row>
    <row r="224" spans="1:6" ht="12.75" customHeight="1" x14ac:dyDescent="0.2">
      <c r="A224" s="15">
        <v>2025</v>
      </c>
      <c r="B224" s="16" t="s">
        <v>37</v>
      </c>
      <c r="C224" s="17">
        <v>2614.2399999999998</v>
      </c>
      <c r="D224" s="17">
        <f>((C224/C223)-1)*100</f>
        <v>4.2477794828421622E-2</v>
      </c>
      <c r="E224" s="18">
        <f>((C224/C$223)-1)*100</f>
        <v>4.2477794828421622E-2</v>
      </c>
      <c r="F224" s="18">
        <f>((C224/C212)-1)*100</f>
        <v>8.0974689982260983</v>
      </c>
    </row>
    <row r="225" spans="1:6" ht="12.75" customHeight="1" x14ac:dyDescent="0.2">
      <c r="A225" s="11"/>
      <c r="B225" s="12" t="s">
        <v>3</v>
      </c>
      <c r="C225" s="13">
        <v>2621.74</v>
      </c>
      <c r="D225" s="13">
        <f>((C225/C224)-1)*100</f>
        <v>0.28689026256196737</v>
      </c>
      <c r="E225" s="14">
        <f>((C225/C$223)-1)*100</f>
        <v>0.32948992204748784</v>
      </c>
      <c r="F225" s="14">
        <f>((C225/C213)-1)*100</f>
        <v>8.5148301752468782</v>
      </c>
    </row>
    <row r="226" spans="1:6" ht="12.75" customHeight="1" x14ac:dyDescent="0.2">
      <c r="A226" s="11"/>
      <c r="B226" s="12" t="s">
        <v>4</v>
      </c>
      <c r="C226" s="13">
        <v>2611.19</v>
      </c>
      <c r="D226" s="13">
        <f>((C226/C225)-1)*100</f>
        <v>-0.40240450998191291</v>
      </c>
      <c r="E226" s="14">
        <f>((C226/C$223)-1)*100</f>
        <v>-7.4240470240671819E-2</v>
      </c>
      <c r="F226" s="14">
        <f>((C226/C214)-1)*100</f>
        <v>7.6952582064744313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6">((C227/C$223)-1)*100</f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36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2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">
      <c r="A222" s="11"/>
      <c r="B222" s="12" t="s">
        <v>12</v>
      </c>
      <c r="C222" s="13">
        <v>1897.6</v>
      </c>
      <c r="D222" s="13">
        <f t="shared" ref="D222" si="50">((C222/C221)-1)*100</f>
        <v>0.1921899089737833</v>
      </c>
      <c r="E222" s="14">
        <f t="shared" ref="E222" si="51">((C222/C$211)-1)*100</f>
        <v>5.3794849866442895</v>
      </c>
      <c r="F222" s="14">
        <f t="shared" si="45"/>
        <v>5.051041874266482</v>
      </c>
    </row>
    <row r="223" spans="1:6" ht="12.75" customHeight="1" x14ac:dyDescent="0.2">
      <c r="A223" s="39"/>
      <c r="B223" s="40" t="s">
        <v>13</v>
      </c>
      <c r="C223" s="41">
        <v>1897.6</v>
      </c>
      <c r="D223" s="41">
        <f>((C223/C222)-1)*100</f>
        <v>0</v>
      </c>
      <c r="E223" s="32">
        <f>((C223/C$211)-1)*100</f>
        <v>5.3794849866442895</v>
      </c>
      <c r="F223" s="32">
        <f t="shared" ref="F223:F235" si="52">((C223/C211)-1)*100</f>
        <v>5.3794849866442895</v>
      </c>
    </row>
    <row r="224" spans="1:6" ht="12.75" customHeight="1" x14ac:dyDescent="0.2">
      <c r="A224" s="15">
        <v>2025</v>
      </c>
      <c r="B224" s="16" t="s">
        <v>37</v>
      </c>
      <c r="C224" s="17">
        <v>1918.27</v>
      </c>
      <c r="D224" s="17">
        <f>((C224/C223)-1)*100</f>
        <v>1.0892706576728584</v>
      </c>
      <c r="E224" s="18">
        <f>((C224/C$223)-1)*100</f>
        <v>1.0892706576728584</v>
      </c>
      <c r="F224" s="18">
        <f>((C224/C212)-1)*100</f>
        <v>4.594874591057807</v>
      </c>
    </row>
    <row r="225" spans="1:6" ht="12.75" customHeight="1" x14ac:dyDescent="0.2">
      <c r="A225" s="11"/>
      <c r="B225" s="12" t="s">
        <v>3</v>
      </c>
      <c r="C225" s="13">
        <v>1918.38</v>
      </c>
      <c r="D225" s="13">
        <f>((C225/C224)-1)*100</f>
        <v>5.7343335401194295E-3</v>
      </c>
      <c r="E225" s="14">
        <f>((C225/C$223)-1)*100</f>
        <v>1.0950674536256422</v>
      </c>
      <c r="F225" s="14">
        <f>((C225/C213)-1)*100</f>
        <v>4.5757833453260899</v>
      </c>
    </row>
    <row r="226" spans="1:6" ht="12.75" customHeight="1" x14ac:dyDescent="0.2">
      <c r="A226" s="11"/>
      <c r="B226" s="12" t="s">
        <v>4</v>
      </c>
      <c r="C226" s="13">
        <v>1934.95</v>
      </c>
      <c r="D226" s="13">
        <f>((C226/C225)-1)*100</f>
        <v>0.86374962207695916</v>
      </c>
      <c r="E226" s="14">
        <f>((C226/C$223)-1)*100</f>
        <v>1.9682757166947784</v>
      </c>
      <c r="F226" s="14">
        <f>((C226/C214)-1)*100</f>
        <v>5.1260458546126264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3">((C227/C$223)-1)*100</f>
        <v>-100</v>
      </c>
      <c r="F227" s="14">
        <f t="shared" si="52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4">((C228/C227)-1)*100</f>
        <v>#DIV/0!</v>
      </c>
      <c r="E228" s="14">
        <f t="shared" si="53"/>
        <v>-100</v>
      </c>
      <c r="F228" s="14">
        <f t="shared" si="52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5">((C229/C228)-1)*100</f>
        <v>#DIV/0!</v>
      </c>
      <c r="E229" s="14">
        <f t="shared" si="53"/>
        <v>-100</v>
      </c>
      <c r="F229" s="14">
        <f t="shared" si="52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5"/>
        <v>#DIV/0!</v>
      </c>
      <c r="E230" s="14">
        <f t="shared" si="53"/>
        <v>-100</v>
      </c>
      <c r="F230" s="14">
        <f t="shared" si="52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5"/>
        <v>#DIV/0!</v>
      </c>
      <c r="E231" s="14">
        <f t="shared" si="53"/>
        <v>-100</v>
      </c>
      <c r="F231" s="14">
        <f t="shared" si="52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5"/>
        <v>#DIV/0!</v>
      </c>
      <c r="E232" s="14">
        <f t="shared" si="53"/>
        <v>-100</v>
      </c>
      <c r="F232" s="14">
        <f t="shared" si="52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5"/>
        <v>#DIV/0!</v>
      </c>
      <c r="E233" s="14">
        <f t="shared" si="53"/>
        <v>-100</v>
      </c>
      <c r="F233" s="14">
        <f t="shared" si="52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5"/>
        <v>#DIV/0!</v>
      </c>
      <c r="E234" s="14">
        <f t="shared" si="53"/>
        <v>-100</v>
      </c>
      <c r="F234" s="14">
        <f t="shared" si="52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5"/>
        <v>#DIV/0!</v>
      </c>
      <c r="E235" s="32">
        <f t="shared" si="53"/>
        <v>-100</v>
      </c>
      <c r="F235" s="32">
        <f t="shared" si="52"/>
        <v>-100</v>
      </c>
    </row>
    <row r="236" spans="1:6" ht="10.5" customHeight="1" x14ac:dyDescent="0.2">
      <c r="A236" s="28" t="s">
        <v>31</v>
      </c>
      <c r="B236" s="21"/>
      <c r="C236" s="22"/>
      <c r="D236" s="22"/>
      <c r="E236" s="22"/>
      <c r="F236" s="25"/>
    </row>
    <row r="237" spans="1:6" x14ac:dyDescent="0.2">
      <c r="A237" s="29" t="s">
        <v>32</v>
      </c>
    </row>
    <row r="238" spans="1:6" x14ac:dyDescent="0.2">
      <c r="A238" s="29" t="s">
        <v>33</v>
      </c>
    </row>
    <row r="239" spans="1:6" x14ac:dyDescent="0.2">
      <c r="A239" s="30" t="s">
        <v>42</v>
      </c>
    </row>
    <row r="240" spans="1:6" x14ac:dyDescent="0.2">
      <c r="A240" s="30" t="s">
        <v>43</v>
      </c>
    </row>
    <row r="241" spans="1:1" x14ac:dyDescent="0.2">
      <c r="A241" s="31" t="s">
        <v>39</v>
      </c>
    </row>
    <row r="242" spans="1:1" x14ac:dyDescent="0.2">
      <c r="A242" s="31" t="s">
        <v>40</v>
      </c>
    </row>
    <row r="243" spans="1:1" x14ac:dyDescent="0.2">
      <c r="A243" s="31" t="s">
        <v>41</v>
      </c>
    </row>
    <row r="244" spans="1:1" x14ac:dyDescent="0.2">
      <c r="A244" s="31" t="s">
        <v>38</v>
      </c>
    </row>
    <row r="245" spans="1:1" x14ac:dyDescent="0.2">
      <c r="A245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2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">
      <c r="A222" s="11"/>
      <c r="B222" s="12" t="s">
        <v>12</v>
      </c>
      <c r="C222" s="13">
        <v>2597.8000000000002</v>
      </c>
      <c r="D222" s="13">
        <f t="shared" ref="D222" si="46">((C222/C221)-1)*100</f>
        <v>1.2969187456620013</v>
      </c>
      <c r="E222" s="14">
        <f t="shared" ref="E222" si="47">((C222/C$211)-1)*100</f>
        <v>23.746010574953559</v>
      </c>
      <c r="F222" s="14">
        <f t="shared" si="42"/>
        <v>22.695735546245889</v>
      </c>
    </row>
    <row r="223" spans="1:6" ht="16.5" customHeight="1" x14ac:dyDescent="0.2">
      <c r="A223" s="39"/>
      <c r="B223" s="40" t="s">
        <v>13</v>
      </c>
      <c r="C223" s="41">
        <v>2852.89</v>
      </c>
      <c r="D223" s="41">
        <f>((C223/C222)-1)*100</f>
        <v>9.8194626222187775</v>
      </c>
      <c r="E223" s="32">
        <f>((C223/C$211)-1)*100</f>
        <v>35.897203829848024</v>
      </c>
      <c r="F223" s="32">
        <f t="shared" ref="F223:F235" si="48">((C223/C211)-1)*100</f>
        <v>35.897203829848024</v>
      </c>
    </row>
    <row r="224" spans="1:6" ht="12.75" customHeight="1" x14ac:dyDescent="0.2">
      <c r="A224" s="15">
        <v>2025</v>
      </c>
      <c r="B224" s="16" t="s">
        <v>37</v>
      </c>
      <c r="C224" s="17">
        <v>3026.3</v>
      </c>
      <c r="D224" s="17">
        <f>((C224/C223)-1)*100</f>
        <v>6.0783976949689622</v>
      </c>
      <c r="E224" s="18">
        <f>((C224/C$223)-1)*100</f>
        <v>6.0783976949689622</v>
      </c>
      <c r="F224" s="18">
        <f>((C224/C212)-1)*100</f>
        <v>39.633279811010837</v>
      </c>
    </row>
    <row r="225" spans="1:6" ht="12.75" customHeight="1" x14ac:dyDescent="0.2">
      <c r="A225" s="11"/>
      <c r="B225" s="12" t="s">
        <v>3</v>
      </c>
      <c r="C225" s="13">
        <v>3131.94</v>
      </c>
      <c r="D225" s="13">
        <f>((C225/C224)-1)*100</f>
        <v>3.4907312559891546</v>
      </c>
      <c r="E225" s="14">
        <f>((C225/C$223)-1)*100</f>
        <v>9.7813094791597379</v>
      </c>
      <c r="F225" s="14">
        <f>((C225/C213)-1)*100</f>
        <v>40.23193337512312</v>
      </c>
    </row>
    <row r="226" spans="1:6" ht="12.75" customHeight="1" x14ac:dyDescent="0.2">
      <c r="A226" s="39"/>
      <c r="B226" s="40" t="s">
        <v>4</v>
      </c>
      <c r="C226" s="41">
        <v>3015.24</v>
      </c>
      <c r="D226" s="41">
        <f>((C226/C225)-1)*100</f>
        <v>-3.7261250215521402</v>
      </c>
      <c r="E226" s="32">
        <f>((C226/C$223)-1)*100</f>
        <v>5.6907206376691777</v>
      </c>
      <c r="F226" s="32">
        <f>((C226/C214)-1)*100</f>
        <v>37.898799941460545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9">((C227/C$223)-1)*100</f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1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2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">
      <c r="A222" s="11"/>
      <c r="B222" s="12" t="s">
        <v>12</v>
      </c>
      <c r="C222" s="13">
        <v>2036.3</v>
      </c>
      <c r="D222" s="13">
        <f t="shared" ref="D222" si="46">((C222/C221)-1)*100</f>
        <v>0.21161417322834719</v>
      </c>
      <c r="E222" s="14">
        <f t="shared" ref="E222" si="47">((C222/C$211)-1)*100</f>
        <v>4.0016343624709405</v>
      </c>
      <c r="F222" s="14">
        <f t="shared" si="42"/>
        <v>4.002696725623478</v>
      </c>
    </row>
    <row r="223" spans="1:6" ht="12.75" customHeight="1" x14ac:dyDescent="0.2">
      <c r="A223" s="39"/>
      <c r="B223" s="40" t="s">
        <v>13</v>
      </c>
      <c r="C223" s="41">
        <v>2039.53</v>
      </c>
      <c r="D223" s="41">
        <f>((C223/C222)-1)*100</f>
        <v>0.15862102833570368</v>
      </c>
      <c r="E223" s="32">
        <f>((C223/C$211)-1)*100</f>
        <v>4.166602824382637</v>
      </c>
      <c r="F223" s="32">
        <f t="shared" ref="F223:F235" si="48">((C223/C211)-1)*100</f>
        <v>4.166602824382637</v>
      </c>
    </row>
    <row r="224" spans="1:6" ht="12.75" customHeight="1" x14ac:dyDescent="0.2">
      <c r="A224" s="15">
        <v>2025</v>
      </c>
      <c r="B224" s="16" t="s">
        <v>37</v>
      </c>
      <c r="C224" s="17">
        <v>2044.29</v>
      </c>
      <c r="D224" s="17">
        <f>((C224/C223)-1)*100</f>
        <v>0.23338710389158024</v>
      </c>
      <c r="E224" s="18">
        <f>((C224/C$223)-1)*100</f>
        <v>0.23338710389158024</v>
      </c>
      <c r="F224" s="18">
        <f>((C224/C212)-1)*100</f>
        <v>4.4129139022110575</v>
      </c>
    </row>
    <row r="225" spans="1:6" ht="12.75" customHeight="1" x14ac:dyDescent="0.2">
      <c r="A225" s="11"/>
      <c r="B225" s="12" t="s">
        <v>3</v>
      </c>
      <c r="C225" s="13">
        <v>2046.06</v>
      </c>
      <c r="D225" s="13">
        <f>((C225/C224)-1)*100</f>
        <v>8.6582627709375082E-2</v>
      </c>
      <c r="E225" s="14">
        <f>((C225/C$223)-1)*100</f>
        <v>0.32017180428824954</v>
      </c>
      <c r="F225" s="14">
        <f>((C225/C213)-1)*100</f>
        <v>4.3977406664727825</v>
      </c>
    </row>
    <row r="226" spans="1:6" ht="12.75" customHeight="1" x14ac:dyDescent="0.2">
      <c r="A226" s="39"/>
      <c r="B226" s="12" t="s">
        <v>4</v>
      </c>
      <c r="C226" s="13">
        <v>2048.48</v>
      </c>
      <c r="D226" s="13">
        <f>((C226/C225)-1)*100</f>
        <v>0.11827610138510636</v>
      </c>
      <c r="E226" s="14">
        <f>((C226/C$223)-1)*100</f>
        <v>0.43882659240119803</v>
      </c>
      <c r="F226" s="14">
        <f>((C226/C214)-1)*100</f>
        <v>4.4194558003445961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9">((C227/C$223)-1)*100</f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ht="12" customHeight="1" x14ac:dyDescent="0.2">
      <c r="A236" s="30" t="s">
        <v>42</v>
      </c>
      <c r="B236" s="21"/>
      <c r="C236" s="22"/>
      <c r="D236" s="22"/>
      <c r="E236" s="22"/>
      <c r="F236" s="25"/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11" zoomScaleNormal="100" zoomScaleSheetLayoutView="55" workbookViewId="0">
      <selection activeCell="F237" sqref="F237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2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">
      <c r="A222" s="11"/>
      <c r="B222" s="12" t="s">
        <v>12</v>
      </c>
      <c r="C222" s="13">
        <v>2868.56</v>
      </c>
      <c r="D222" s="13">
        <f t="shared" ref="D222" si="34">((C222/C221)-1)*100</f>
        <v>0.16866115171472185</v>
      </c>
      <c r="E222" s="14">
        <f t="shared" ref="E222" si="35">((C222/C$211)-1)*100</f>
        <v>4.2248608426468159</v>
      </c>
      <c r="F222" s="14">
        <f t="shared" si="30"/>
        <v>4.2100941994499763</v>
      </c>
    </row>
    <row r="223" spans="1:6" ht="12.75" customHeight="1" x14ac:dyDescent="0.2">
      <c r="A223" s="39"/>
      <c r="B223" s="40" t="s">
        <v>13</v>
      </c>
      <c r="C223" s="41">
        <v>2887.91</v>
      </c>
      <c r="D223" s="41">
        <f>((C223/C222)-1)*100</f>
        <v>0.6745544802967407</v>
      </c>
      <c r="E223" s="32">
        <f>((C223/C$211)-1)*100</f>
        <v>4.9279143110439128</v>
      </c>
      <c r="F223" s="32">
        <f t="shared" ref="F223:F235" si="36">((C223/C211)-1)*100</f>
        <v>4.9279143110439128</v>
      </c>
    </row>
    <row r="224" spans="1:6" ht="12.75" customHeight="1" x14ac:dyDescent="0.2">
      <c r="A224" s="15">
        <v>2025</v>
      </c>
      <c r="B224" s="16" t="s">
        <v>37</v>
      </c>
      <c r="C224" s="17">
        <v>2901.09</v>
      </c>
      <c r="D224" s="17">
        <f>((C224/C223)-1)*100</f>
        <v>0.45638541367287733</v>
      </c>
      <c r="E224" s="18">
        <f>((C224/C$223)-1)*100</f>
        <v>0.45638541367287733</v>
      </c>
      <c r="F224" s="18">
        <f>((C224/C212)-1)*100</f>
        <v>5.3554956747844829</v>
      </c>
    </row>
    <row r="225" spans="1:6" ht="12.75" customHeight="1" x14ac:dyDescent="0.2">
      <c r="A225" s="11"/>
      <c r="B225" s="12" t="s">
        <v>3</v>
      </c>
      <c r="C225" s="13">
        <v>2907.85</v>
      </c>
      <c r="D225" s="13">
        <f>((C225/C224)-1)*100</f>
        <v>0.23301586645019245</v>
      </c>
      <c r="E225" s="14">
        <f>((C225/C$223)-1)*100</f>
        <v>0.69046473054907853</v>
      </c>
      <c r="F225" s="14">
        <f>((C225/C213)-1)*100</f>
        <v>5.5323890092581429</v>
      </c>
    </row>
    <row r="226" spans="1:6" ht="12.75" customHeight="1" x14ac:dyDescent="0.2">
      <c r="A226" s="39"/>
      <c r="B226" s="12" t="s">
        <v>4</v>
      </c>
      <c r="C226" s="13">
        <v>2916.12</v>
      </c>
      <c r="D226" s="13">
        <f>((C226/C225)-1)*100</f>
        <v>0.28440256546933274</v>
      </c>
      <c r="E226" s="14">
        <f>((C226/C$223)-1)*100</f>
        <v>0.97683099542575924</v>
      </c>
      <c r="F226" s="14">
        <f>((C226/C214)-1)*100</f>
        <v>5.750010879183054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37">((C227/C$223)-1)*100</f>
        <v>-100</v>
      </c>
      <c r="F227" s="14">
        <f t="shared" si="3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38">((C228/C227)-1)*100</f>
        <v>#DIV/0!</v>
      </c>
      <c r="E228" s="14">
        <f t="shared" si="37"/>
        <v>-100</v>
      </c>
      <c r="F228" s="14">
        <f t="shared" si="3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39">((C229/C228)-1)*100</f>
        <v>#DIV/0!</v>
      </c>
      <c r="E229" s="14">
        <f t="shared" si="37"/>
        <v>-100</v>
      </c>
      <c r="F229" s="14">
        <f t="shared" si="3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39"/>
        <v>#DIV/0!</v>
      </c>
      <c r="E230" s="14">
        <f t="shared" si="37"/>
        <v>-100</v>
      </c>
      <c r="F230" s="14">
        <f t="shared" si="3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39"/>
        <v>#DIV/0!</v>
      </c>
      <c r="E231" s="14">
        <f t="shared" si="37"/>
        <v>-100</v>
      </c>
      <c r="F231" s="14">
        <f t="shared" si="3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39"/>
        <v>#DIV/0!</v>
      </c>
      <c r="E232" s="14">
        <f t="shared" si="37"/>
        <v>-100</v>
      </c>
      <c r="F232" s="14">
        <f t="shared" si="3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39"/>
        <v>#DIV/0!</v>
      </c>
      <c r="E233" s="14">
        <f t="shared" si="37"/>
        <v>-100</v>
      </c>
      <c r="F233" s="14">
        <f t="shared" si="3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39"/>
        <v>#DIV/0!</v>
      </c>
      <c r="E234" s="14">
        <f t="shared" si="37"/>
        <v>-100</v>
      </c>
      <c r="F234" s="14">
        <f t="shared" si="3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39"/>
        <v>#DIV/0!</v>
      </c>
      <c r="E235" s="32">
        <f t="shared" si="37"/>
        <v>-100</v>
      </c>
      <c r="F235" s="32">
        <f t="shared" si="36"/>
        <v>-100</v>
      </c>
    </row>
    <row r="236" spans="1:6" ht="11.25" customHeight="1" x14ac:dyDescent="0.2">
      <c r="A236" s="38" t="s">
        <v>61</v>
      </c>
      <c r="B236" s="21"/>
      <c r="C236" s="22"/>
      <c r="D236" s="22"/>
      <c r="E236" s="22"/>
      <c r="F236" s="22"/>
    </row>
    <row r="237" spans="1:6" x14ac:dyDescent="0.2">
      <c r="A237" s="38" t="s">
        <v>62</v>
      </c>
      <c r="B237" s="24"/>
      <c r="C237" s="19"/>
      <c r="D237" s="19"/>
      <c r="E237" s="19"/>
      <c r="F237" s="19"/>
    </row>
    <row r="238" spans="1:6" x14ac:dyDescent="0.2">
      <c r="A238" s="23" t="s">
        <v>64</v>
      </c>
      <c r="B238" s="24"/>
      <c r="C238" s="19"/>
      <c r="D238" s="19"/>
      <c r="E238" s="19"/>
      <c r="F238" s="19"/>
    </row>
    <row r="239" spans="1:6" x14ac:dyDescent="0.2">
      <c r="A239" s="23" t="s">
        <v>63</v>
      </c>
      <c r="B239" s="24"/>
      <c r="C239" s="19"/>
      <c r="D239" s="19"/>
      <c r="E239" s="19"/>
      <c r="F239" s="19"/>
    </row>
    <row r="240" spans="1:6" x14ac:dyDescent="0.2">
      <c r="A240" s="30" t="s">
        <v>42</v>
      </c>
    </row>
    <row r="241" spans="1:1" x14ac:dyDescent="0.2">
      <c r="A241" s="30" t="s">
        <v>43</v>
      </c>
    </row>
    <row r="242" spans="1:1" x14ac:dyDescent="0.2">
      <c r="A242" s="31" t="s">
        <v>39</v>
      </c>
    </row>
    <row r="243" spans="1:1" x14ac:dyDescent="0.2">
      <c r="A243" s="31" t="s">
        <v>40</v>
      </c>
    </row>
    <row r="244" spans="1:1" x14ac:dyDescent="0.2">
      <c r="A244" s="31" t="s">
        <v>41</v>
      </c>
    </row>
    <row r="245" spans="1:1" x14ac:dyDescent="0.2">
      <c r="A245" s="31" t="s">
        <v>38</v>
      </c>
    </row>
    <row r="246" spans="1:1" x14ac:dyDescent="0.2">
      <c r="A246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10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2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">
      <c r="A222" s="11"/>
      <c r="B222" s="12" t="s">
        <v>12</v>
      </c>
      <c r="C222" s="13">
        <v>1979.68</v>
      </c>
      <c r="D222" s="13">
        <f t="shared" ref="D222" si="46">((C222/C221)-1)*100</f>
        <v>1.2261594314056268</v>
      </c>
      <c r="E222" s="14">
        <f t="shared" ref="E222" si="47">((C222/C$211)-1)*100</f>
        <v>5.0724214615919472</v>
      </c>
      <c r="F222" s="14">
        <f t="shared" si="42"/>
        <v>4.6193196531150393</v>
      </c>
    </row>
    <row r="223" spans="1:6" ht="12.75" customHeight="1" x14ac:dyDescent="0.2">
      <c r="A223" s="39"/>
      <c r="B223" s="40" t="s">
        <v>13</v>
      </c>
      <c r="C223" s="41">
        <v>1981.36</v>
      </c>
      <c r="D223" s="41">
        <f>((C223/C222)-1)*100</f>
        <v>8.4862199951496464E-2</v>
      </c>
      <c r="E223" s="32">
        <f>((C223/C$211)-1)*100</f>
        <v>5.1615882299865801</v>
      </c>
      <c r="F223" s="32">
        <f t="shared" ref="F223:F235" si="48">((C223/C211)-1)*100</f>
        <v>5.1615882299865801</v>
      </c>
    </row>
    <row r="224" spans="1:6" ht="12.75" customHeight="1" x14ac:dyDescent="0.2">
      <c r="A224" s="15">
        <v>2025</v>
      </c>
      <c r="B224" s="16" t="s">
        <v>37</v>
      </c>
      <c r="C224" s="17">
        <v>1997.52</v>
      </c>
      <c r="D224" s="17">
        <f>((C224/C223)-1)*100</f>
        <v>0.81560140509548962</v>
      </c>
      <c r="E224" s="18">
        <f>((C224/C$223)-1)*100</f>
        <v>0.81560140509548962</v>
      </c>
      <c r="F224" s="18">
        <f>((C224/C212)-1)*100</f>
        <v>5.2223474752157051</v>
      </c>
    </row>
    <row r="225" spans="1:6" ht="12.75" customHeight="1" x14ac:dyDescent="0.2">
      <c r="A225" s="11"/>
      <c r="B225" s="12" t="s">
        <v>3</v>
      </c>
      <c r="C225" s="13">
        <v>2002.6</v>
      </c>
      <c r="D225" s="13">
        <f>((C225/C224)-1)*100</f>
        <v>0.25431535103528358</v>
      </c>
      <c r="E225" s="14">
        <f>((C225/C$223)-1)*100</f>
        <v>1.0719909557071805</v>
      </c>
      <c r="F225" s="14">
        <f>((C225/C213)-1)*100</f>
        <v>5.4294092562662044</v>
      </c>
    </row>
    <row r="226" spans="1:6" ht="12.75" customHeight="1" x14ac:dyDescent="0.2">
      <c r="A226" s="39"/>
      <c r="B226" s="40" t="s">
        <v>4</v>
      </c>
      <c r="C226" s="41">
        <v>2049.36</v>
      </c>
      <c r="D226" s="41">
        <f>((C226/C225)-1)*100</f>
        <v>2.3349645460901014</v>
      </c>
      <c r="E226" s="32">
        <f>((C226/C$223)-1)*100</f>
        <v>3.4319861105503335</v>
      </c>
      <c r="F226" s="32">
        <f>((C226/C214)-1)*100</f>
        <v>6.4458826340338504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9">((C227/C$223)-1)*100</f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08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2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">
      <c r="A222" s="11"/>
      <c r="B222" s="12" t="s">
        <v>12</v>
      </c>
      <c r="C222" s="13">
        <v>1933.21</v>
      </c>
      <c r="D222" s="13">
        <f t="shared" ref="D222" si="51">((C222/C221)-1)*100</f>
        <v>0.16735924724609053</v>
      </c>
      <c r="E222" s="14">
        <f t="shared" ref="E222" si="52">((C222/C$211)-1)*100</f>
        <v>6.3120384067574697</v>
      </c>
      <c r="F222" s="14">
        <f t="shared" si="47"/>
        <v>6.8242978156721312</v>
      </c>
    </row>
    <row r="223" spans="1:6" ht="12.75" customHeight="1" x14ac:dyDescent="0.2">
      <c r="A223" s="39"/>
      <c r="B223" s="40" t="s">
        <v>13</v>
      </c>
      <c r="C223" s="41">
        <v>1941.24</v>
      </c>
      <c r="D223" s="41">
        <f>((C223/C222)-1)*100</f>
        <v>0.41537132541213939</v>
      </c>
      <c r="E223" s="32">
        <f>((C223/C$211)-1)*100</f>
        <v>6.7536281297602807</v>
      </c>
      <c r="F223" s="32">
        <f t="shared" ref="F223:F235" si="53">((C223/C211)-1)*100</f>
        <v>6.7536281297602807</v>
      </c>
    </row>
    <row r="224" spans="1:6" ht="12.75" customHeight="1" x14ac:dyDescent="0.2">
      <c r="A224" s="15">
        <v>2025</v>
      </c>
      <c r="B224" s="16" t="s">
        <v>37</v>
      </c>
      <c r="C224" s="17">
        <v>1959.94</v>
      </c>
      <c r="D224" s="17">
        <f>((C224/C223)-1)*100</f>
        <v>0.96330180709238711</v>
      </c>
      <c r="E224" s="18">
        <f>((C224/C$223)-1)*100</f>
        <v>0.96330180709238711</v>
      </c>
      <c r="F224" s="18">
        <f>((C224/C212)-1)*100</f>
        <v>7.1649625457925525</v>
      </c>
    </row>
    <row r="225" spans="1:6" ht="12.75" customHeight="1" x14ac:dyDescent="0.2">
      <c r="A225" s="11"/>
      <c r="B225" s="12" t="s">
        <v>3</v>
      </c>
      <c r="C225" s="13">
        <v>2023.93</v>
      </c>
      <c r="D225" s="13">
        <f>((C225/C224)-1)*100</f>
        <v>3.2648958641591008</v>
      </c>
      <c r="E225" s="14">
        <f>((C225/C$223)-1)*100</f>
        <v>4.259648472110622</v>
      </c>
      <c r="F225" s="14">
        <f>((C225/C213)-1)*100</f>
        <v>10.443371258628687</v>
      </c>
    </row>
    <row r="226" spans="1:6" ht="12.75" customHeight="1" x14ac:dyDescent="0.2">
      <c r="A226" s="39"/>
      <c r="B226" s="40" t="s">
        <v>4</v>
      </c>
      <c r="C226" s="41">
        <v>2029.13</v>
      </c>
      <c r="D226" s="41">
        <f>((C226/C225)-1)*100</f>
        <v>0.25692588182397724</v>
      </c>
      <c r="E226" s="32">
        <f>((C226/C$223)-1)*100</f>
        <v>4.5275184933341706</v>
      </c>
      <c r="F226" s="32">
        <f>((C226/C214)-1)*100</f>
        <v>10.171626515509381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4">((C227/C$223)-1)*100</f>
        <v>-100</v>
      </c>
      <c r="F227" s="14">
        <f t="shared" si="53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5">((C228/C227)-1)*100</f>
        <v>#DIV/0!</v>
      </c>
      <c r="E228" s="14">
        <f t="shared" si="54"/>
        <v>-100</v>
      </c>
      <c r="F228" s="14">
        <f t="shared" si="53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6">((C229/C228)-1)*100</f>
        <v>#DIV/0!</v>
      </c>
      <c r="E229" s="14">
        <f t="shared" si="54"/>
        <v>-100</v>
      </c>
      <c r="F229" s="14">
        <f t="shared" si="53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6"/>
        <v>#DIV/0!</v>
      </c>
      <c r="E230" s="14">
        <f t="shared" si="54"/>
        <v>-100</v>
      </c>
      <c r="F230" s="14">
        <f t="shared" si="53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6"/>
        <v>#DIV/0!</v>
      </c>
      <c r="E231" s="14">
        <f t="shared" si="54"/>
        <v>-100</v>
      </c>
      <c r="F231" s="14">
        <f t="shared" si="53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6"/>
        <v>#DIV/0!</v>
      </c>
      <c r="E232" s="14">
        <f t="shared" si="54"/>
        <v>-100</v>
      </c>
      <c r="F232" s="14">
        <f t="shared" si="53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6"/>
        <v>#DIV/0!</v>
      </c>
      <c r="E233" s="14">
        <f t="shared" si="54"/>
        <v>-100</v>
      </c>
      <c r="F233" s="14">
        <f t="shared" si="53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6"/>
        <v>#DIV/0!</v>
      </c>
      <c r="E234" s="14">
        <f t="shared" si="54"/>
        <v>-100</v>
      </c>
      <c r="F234" s="14">
        <f t="shared" si="53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6"/>
        <v>#DIV/0!</v>
      </c>
      <c r="E235" s="32">
        <f t="shared" si="54"/>
        <v>-100</v>
      </c>
      <c r="F235" s="32">
        <f t="shared" si="53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zoomScaleSheetLayoutView="55" workbookViewId="0">
      <selection activeCell="G226" sqref="G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2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">
      <c r="A222" s="11"/>
      <c r="B222" s="12" t="s">
        <v>12</v>
      </c>
      <c r="C222" s="13">
        <v>2167.12</v>
      </c>
      <c r="D222" s="13">
        <f t="shared" ref="D222" si="46">((C222/C221)-1)*100</f>
        <v>0.51064185036939769</v>
      </c>
      <c r="E222" s="14">
        <f t="shared" ref="E222" si="47">((C222/C$211)-1)*100</f>
        <v>5.7286432160803979</v>
      </c>
      <c r="F222" s="14">
        <f t="shared" si="42"/>
        <v>7.0108733223382069</v>
      </c>
    </row>
    <row r="223" spans="1:6" ht="12.75" customHeight="1" x14ac:dyDescent="0.2">
      <c r="A223" s="39"/>
      <c r="B223" s="40" t="s">
        <v>13</v>
      </c>
      <c r="C223" s="41">
        <v>2157.0700000000002</v>
      </c>
      <c r="D223" s="41">
        <f>((C223/C222)-1)*100</f>
        <v>-0.46374912326034856</v>
      </c>
      <c r="E223" s="32">
        <f>((C223/C$211)-1)*100</f>
        <v>5.2383275601307622</v>
      </c>
      <c r="F223" s="32">
        <f t="shared" ref="F223:F235" si="48">((C223/C211)-1)*100</f>
        <v>5.2383275601307622</v>
      </c>
    </row>
    <row r="224" spans="1:6" ht="12.75" customHeight="1" x14ac:dyDescent="0.2">
      <c r="A224" s="15">
        <v>2025</v>
      </c>
      <c r="B224" s="16" t="s">
        <v>37</v>
      </c>
      <c r="C224" s="17">
        <v>2171.3200000000002</v>
      </c>
      <c r="D224" s="17">
        <f>((C224/C223)-1)*100</f>
        <v>0.66061833876507325</v>
      </c>
      <c r="E224" s="18">
        <f>((C224/C$223)-1)*100</f>
        <v>0.66061833876507325</v>
      </c>
      <c r="F224" s="18">
        <f>((C224/C212)-1)*100</f>
        <v>7.1653488900075946</v>
      </c>
    </row>
    <row r="225" spans="1:6" ht="12.75" customHeight="1" x14ac:dyDescent="0.2">
      <c r="A225" s="11"/>
      <c r="B225" s="12" t="s">
        <v>3</v>
      </c>
      <c r="C225" s="13">
        <v>2167.59</v>
      </c>
      <c r="D225" s="13">
        <f>((C225/C224)-1)*100</f>
        <v>-0.17178490503472199</v>
      </c>
      <c r="E225" s="14">
        <f>((C225/C$223)-1)*100</f>
        <v>0.48769859114445868</v>
      </c>
      <c r="F225" s="14">
        <f>((C225/C213)-1)*100</f>
        <v>6.70056658478837</v>
      </c>
    </row>
    <row r="226" spans="1:6" ht="12.75" customHeight="1" x14ac:dyDescent="0.2">
      <c r="A226" s="39"/>
      <c r="B226" s="40" t="s">
        <v>4</v>
      </c>
      <c r="C226" s="41">
        <v>2167.63</v>
      </c>
      <c r="D226" s="41">
        <f>((C226/C225)-1)*100</f>
        <v>1.8453674357266081E-3</v>
      </c>
      <c r="E226" s="32">
        <f>((C226/C$223)-1)*100</f>
        <v>0.48955295841117685</v>
      </c>
      <c r="F226" s="32">
        <f>((C226/C214)-1)*100</f>
        <v>8.2845852961599409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9">((C227/C$223)-1)*100</f>
        <v>-100</v>
      </c>
      <c r="F227" s="14">
        <f t="shared" si="48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0">((C228/C227)-1)*100</f>
        <v>#DIV/0!</v>
      </c>
      <c r="E228" s="14">
        <f t="shared" si="49"/>
        <v>-100</v>
      </c>
      <c r="F228" s="14">
        <f t="shared" si="48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1">((C229/C228)-1)*100</f>
        <v>#DIV/0!</v>
      </c>
      <c r="E229" s="14">
        <f t="shared" si="49"/>
        <v>-100</v>
      </c>
      <c r="F229" s="14">
        <f t="shared" si="48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1"/>
        <v>#DIV/0!</v>
      </c>
      <c r="E230" s="14">
        <f t="shared" si="49"/>
        <v>-100</v>
      </c>
      <c r="F230" s="14">
        <f t="shared" si="48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1"/>
        <v>#DIV/0!</v>
      </c>
      <c r="E231" s="14">
        <f t="shared" si="49"/>
        <v>-100</v>
      </c>
      <c r="F231" s="14">
        <f t="shared" si="48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1"/>
        <v>#DIV/0!</v>
      </c>
      <c r="E232" s="14">
        <f t="shared" si="49"/>
        <v>-100</v>
      </c>
      <c r="F232" s="14">
        <f t="shared" si="48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1"/>
        <v>#DIV/0!</v>
      </c>
      <c r="E233" s="14">
        <f t="shared" si="49"/>
        <v>-100</v>
      </c>
      <c r="F233" s="14">
        <f t="shared" si="48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1"/>
        <v>#DIV/0!</v>
      </c>
      <c r="E234" s="14">
        <f t="shared" si="49"/>
        <v>-100</v>
      </c>
      <c r="F234" s="14">
        <f t="shared" si="48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1"/>
        <v>#DIV/0!</v>
      </c>
      <c r="E235" s="32">
        <f t="shared" si="49"/>
        <v>-100</v>
      </c>
      <c r="F235" s="32">
        <f t="shared" si="48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3" zoomScaleNormal="100" zoomScaleSheetLayoutView="55" workbookViewId="0">
      <selection activeCell="H226" sqref="H226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2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">
      <c r="A222" s="11"/>
      <c r="B222" s="12" t="s">
        <v>12</v>
      </c>
      <c r="C222" s="13">
        <v>2590.0300000000002</v>
      </c>
      <c r="D222" s="13">
        <f t="shared" ref="D222" si="44">((C222/C221)-1)*100</f>
        <v>1.4580011830101158</v>
      </c>
      <c r="E222" s="14">
        <f t="shared" ref="E222" si="45">((C222/C$211)-1)*100</f>
        <v>5.229307851071785</v>
      </c>
      <c r="F222" s="14">
        <f t="shared" si="40"/>
        <v>5.300754172341593</v>
      </c>
    </row>
    <row r="223" spans="1:6" ht="12.75" customHeight="1" x14ac:dyDescent="0.2">
      <c r="A223" s="39"/>
      <c r="B223" s="40" t="s">
        <v>13</v>
      </c>
      <c r="C223" s="41">
        <v>2591.92</v>
      </c>
      <c r="D223" s="41">
        <f>((C223/C222)-1)*100</f>
        <v>7.2972127735959624E-2</v>
      </c>
      <c r="E223" s="32">
        <f>((C223/C$211)-1)*100</f>
        <v>5.3060959160125432</v>
      </c>
      <c r="F223" s="32">
        <f t="shared" ref="F223:F235" si="46">((C223/C211)-1)*100</f>
        <v>5.3060959160125432</v>
      </c>
    </row>
    <row r="224" spans="1:6" ht="14.25" customHeight="1" x14ac:dyDescent="0.2">
      <c r="A224" s="15">
        <v>2025</v>
      </c>
      <c r="B224" s="16" t="s">
        <v>37</v>
      </c>
      <c r="C224" s="17">
        <v>2595.2800000000002</v>
      </c>
      <c r="D224" s="17">
        <f>((C224/C223)-1)*100</f>
        <v>0.1296336306676249</v>
      </c>
      <c r="E224" s="18">
        <f>((C224/C$223)-1)*100</f>
        <v>0.1296336306676249</v>
      </c>
      <c r="F224" s="18">
        <f>((C224/C212)-1)*100</f>
        <v>5.3463063765186281</v>
      </c>
    </row>
    <row r="225" spans="1:6" ht="12.75" customHeight="1" x14ac:dyDescent="0.2">
      <c r="A225" s="11"/>
      <c r="B225" s="12" t="s">
        <v>3</v>
      </c>
      <c r="C225" s="13">
        <v>2596.88</v>
      </c>
      <c r="D225" s="13">
        <f>((C225/C224)-1)*100</f>
        <v>6.1650380691102846E-2</v>
      </c>
      <c r="E225" s="14">
        <f>((C225/C$223)-1)*100</f>
        <v>0.19136393098553306</v>
      </c>
      <c r="F225" s="14">
        <f>((C225/C213)-1)*100</f>
        <v>5.3518109827340066</v>
      </c>
    </row>
    <row r="226" spans="1:6" ht="12.75" customHeight="1" x14ac:dyDescent="0.2">
      <c r="A226" s="11"/>
      <c r="B226" s="12" t="s">
        <v>4</v>
      </c>
      <c r="C226" s="13">
        <v>2599.8000000000002</v>
      </c>
      <c r="D226" s="13">
        <f>((C226/C225)-1)*100</f>
        <v>0.11244262345584399</v>
      </c>
      <c r="E226" s="14">
        <f>((C226/C$223)-1)*100</f>
        <v>0.30402172906571767</v>
      </c>
      <c r="F226" s="14">
        <f>((C226/C214)-1)*100</f>
        <v>5.386901021926227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7">((C227/C$223)-1)*100</f>
        <v>-100</v>
      </c>
      <c r="F227" s="14">
        <f t="shared" si="46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8">((C228/C227)-1)*100</f>
        <v>#DIV/0!</v>
      </c>
      <c r="E228" s="14">
        <f t="shared" si="47"/>
        <v>-100</v>
      </c>
      <c r="F228" s="14">
        <f t="shared" si="46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9">((C229/C228)-1)*100</f>
        <v>#DIV/0!</v>
      </c>
      <c r="E229" s="14">
        <f t="shared" si="47"/>
        <v>-100</v>
      </c>
      <c r="F229" s="14">
        <f t="shared" si="46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9"/>
        <v>#DIV/0!</v>
      </c>
      <c r="E230" s="14">
        <f t="shared" si="47"/>
        <v>-100</v>
      </c>
      <c r="F230" s="14">
        <f t="shared" si="46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9"/>
        <v>#DIV/0!</v>
      </c>
      <c r="E231" s="14">
        <f t="shared" si="47"/>
        <v>-100</v>
      </c>
      <c r="F231" s="14">
        <f t="shared" si="46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9"/>
        <v>#DIV/0!</v>
      </c>
      <c r="E232" s="14">
        <f t="shared" si="47"/>
        <v>-100</v>
      </c>
      <c r="F232" s="14">
        <f t="shared" si="46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9"/>
        <v>#DIV/0!</v>
      </c>
      <c r="E233" s="14">
        <f t="shared" si="47"/>
        <v>-100</v>
      </c>
      <c r="F233" s="14">
        <f t="shared" si="46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9"/>
        <v>#DIV/0!</v>
      </c>
      <c r="E234" s="14">
        <f t="shared" si="47"/>
        <v>-100</v>
      </c>
      <c r="F234" s="14">
        <f t="shared" si="46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9"/>
        <v>#DIV/0!</v>
      </c>
      <c r="E235" s="32">
        <f t="shared" si="47"/>
        <v>-100</v>
      </c>
      <c r="F235" s="32">
        <f t="shared" si="46"/>
        <v>-100</v>
      </c>
    </row>
    <row r="236" spans="1:6" x14ac:dyDescent="0.2">
      <c r="A236" s="20" t="s">
        <v>58</v>
      </c>
      <c r="B236" s="21"/>
      <c r="C236" s="22"/>
      <c r="D236" s="22"/>
      <c r="E236" s="22"/>
      <c r="F236" s="22"/>
    </row>
    <row r="237" spans="1:6" x14ac:dyDescent="0.2">
      <c r="A237" s="23" t="s">
        <v>56</v>
      </c>
      <c r="B237" s="24"/>
      <c r="C237" s="19"/>
      <c r="D237" s="19"/>
      <c r="E237" s="19"/>
      <c r="F237" s="19"/>
    </row>
    <row r="238" spans="1:6" x14ac:dyDescent="0.2">
      <c r="A238" s="30" t="s">
        <v>42</v>
      </c>
    </row>
    <row r="239" spans="1:6" x14ac:dyDescent="0.2">
      <c r="A239" s="30" t="s">
        <v>43</v>
      </c>
    </row>
    <row r="240" spans="1:6" x14ac:dyDescent="0.2">
      <c r="A240" s="31" t="s">
        <v>39</v>
      </c>
    </row>
    <row r="241" spans="1:1" x14ac:dyDescent="0.2">
      <c r="A241" s="31" t="s">
        <v>40</v>
      </c>
    </row>
    <row r="242" spans="1:1" x14ac:dyDescent="0.2">
      <c r="A242" s="31" t="s">
        <v>41</v>
      </c>
    </row>
    <row r="243" spans="1:1" x14ac:dyDescent="0.2">
      <c r="A243" s="31" t="s">
        <v>38</v>
      </c>
    </row>
    <row r="244" spans="1:1" x14ac:dyDescent="0.2">
      <c r="A244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9" zoomScaleNormal="100" zoomScaleSheetLayoutView="55" workbookViewId="0">
      <selection activeCell="G226" sqref="G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2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">
      <c r="A222" s="11"/>
      <c r="B222" s="12" t="s">
        <v>12</v>
      </c>
      <c r="C222" s="13">
        <v>2482.6799999999998</v>
      </c>
      <c r="D222" s="13">
        <f t="shared" ref="D222" si="49">((C222/C221)-1)*100</f>
        <v>0.32327412029029556</v>
      </c>
      <c r="E222" s="14">
        <f t="shared" ref="E222" si="50">((C222/C$211)-1)*100</f>
        <v>4.9807813471239637</v>
      </c>
      <c r="F222" s="14">
        <f t="shared" si="45"/>
        <v>5.1800322825271916</v>
      </c>
    </row>
    <row r="223" spans="1:6" ht="12.75" customHeight="1" x14ac:dyDescent="0.2">
      <c r="A223" s="39"/>
      <c r="B223" s="40" t="s">
        <v>13</v>
      </c>
      <c r="C223" s="41">
        <v>2489.4</v>
      </c>
      <c r="D223" s="41">
        <f>((C223/C222)-1)*100</f>
        <v>0.27067523804922278</v>
      </c>
      <c r="E223" s="32">
        <f>((C223/C$211)-1)*100</f>
        <v>5.2649383269412153</v>
      </c>
      <c r="F223" s="32">
        <f t="shared" ref="F223:F235" si="51">((C223/C211)-1)*100</f>
        <v>5.2649383269412153</v>
      </c>
    </row>
    <row r="224" spans="1:6" ht="12.75" customHeight="1" x14ac:dyDescent="0.2">
      <c r="A224" s="15">
        <v>2025</v>
      </c>
      <c r="B224" s="16" t="s">
        <v>37</v>
      </c>
      <c r="C224" s="17">
        <v>2489.71</v>
      </c>
      <c r="D224" s="17">
        <f>((C224/C223)-1)*100</f>
        <v>1.245279987145409E-2</v>
      </c>
      <c r="E224" s="18">
        <f>((C224/C$223)-1)*100</f>
        <v>1.245279987145409E-2</v>
      </c>
      <c r="F224" s="18">
        <f>((C224/C212)-1)*100</f>
        <v>4.9691169340388308</v>
      </c>
    </row>
    <row r="225" spans="1:6" ht="12.75" customHeight="1" x14ac:dyDescent="0.2">
      <c r="A225" s="11"/>
      <c r="B225" s="12" t="s">
        <v>3</v>
      </c>
      <c r="C225" s="13">
        <v>2496.16</v>
      </c>
      <c r="D225" s="13">
        <f>((C225/C224)-1)*100</f>
        <v>0.2590663169605989</v>
      </c>
      <c r="E225" s="14">
        <f>((C225/C$223)-1)*100</f>
        <v>0.27155137784204975</v>
      </c>
      <c r="F225" s="14">
        <f>((C225/C213)-1)*100</f>
        <v>4.6156167357493283</v>
      </c>
    </row>
    <row r="226" spans="1:6" ht="12.75" customHeight="1" x14ac:dyDescent="0.2">
      <c r="A226" s="39"/>
      <c r="B226" s="40" t="s">
        <v>4</v>
      </c>
      <c r="C226" s="41">
        <v>2496.3000000000002</v>
      </c>
      <c r="D226" s="41">
        <f>((C226/C225)-1)*100</f>
        <v>5.6086148323863938E-3</v>
      </c>
      <c r="E226" s="32">
        <f>((C226/C$223)-1)*100</f>
        <v>0.27717522294528063</v>
      </c>
      <c r="F226" s="32">
        <f>((C226/C214)-1)*100</f>
        <v>4.5820363395659092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52">((C227/C$223)-1)*100</f>
        <v>-100</v>
      </c>
      <c r="F227" s="14">
        <f t="shared" si="51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53">((C228/C227)-1)*100</f>
        <v>#DIV/0!</v>
      </c>
      <c r="E228" s="14">
        <f t="shared" si="52"/>
        <v>-100</v>
      </c>
      <c r="F228" s="14">
        <f t="shared" si="51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54">((C229/C228)-1)*100</f>
        <v>#DIV/0!</v>
      </c>
      <c r="E229" s="14">
        <f t="shared" si="52"/>
        <v>-100</v>
      </c>
      <c r="F229" s="14">
        <f t="shared" si="51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54"/>
        <v>#DIV/0!</v>
      </c>
      <c r="E230" s="14">
        <f t="shared" si="52"/>
        <v>-100</v>
      </c>
      <c r="F230" s="14">
        <f t="shared" si="51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54"/>
        <v>#DIV/0!</v>
      </c>
      <c r="E231" s="14">
        <f t="shared" si="52"/>
        <v>-100</v>
      </c>
      <c r="F231" s="14">
        <f t="shared" si="51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54"/>
        <v>#DIV/0!</v>
      </c>
      <c r="E232" s="14">
        <f t="shared" si="52"/>
        <v>-100</v>
      </c>
      <c r="F232" s="14">
        <f t="shared" si="51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54"/>
        <v>#DIV/0!</v>
      </c>
      <c r="E233" s="14">
        <f t="shared" si="52"/>
        <v>-100</v>
      </c>
      <c r="F233" s="14">
        <f t="shared" si="51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54"/>
        <v>#DIV/0!</v>
      </c>
      <c r="E234" s="14">
        <f t="shared" si="52"/>
        <v>-100</v>
      </c>
      <c r="F234" s="14">
        <f t="shared" si="51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54"/>
        <v>#DIV/0!</v>
      </c>
      <c r="E235" s="32">
        <f t="shared" si="52"/>
        <v>-100</v>
      </c>
      <c r="F235" s="32">
        <f t="shared" si="51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8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2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">
      <c r="A222" s="11"/>
      <c r="B222" s="12" t="s">
        <v>12</v>
      </c>
      <c r="C222" s="13">
        <v>1625.48</v>
      </c>
      <c r="D222" s="13">
        <f t="shared" ref="D222" si="42">((C222/C221)-1)*100</f>
        <v>1.2305571962989426E-2</v>
      </c>
      <c r="E222" s="14">
        <f t="shared" ref="E222" si="43">((C222/C$211)-1)*100</f>
        <v>3.1507205726506005</v>
      </c>
      <c r="F222" s="14">
        <f t="shared" si="39"/>
        <v>3.1265067884786113</v>
      </c>
    </row>
    <row r="223" spans="1:6" ht="12.75" customHeight="1" x14ac:dyDescent="0.2">
      <c r="A223" s="39"/>
      <c r="B223" s="40" t="s">
        <v>13</v>
      </c>
      <c r="C223" s="41">
        <v>1629.48</v>
      </c>
      <c r="D223" s="41">
        <f>((C223/C222)-1)*100</f>
        <v>0.24608115756576954</v>
      </c>
      <c r="E223" s="32">
        <f>((C223/C$211)-1)*100</f>
        <v>3.4045550598732266</v>
      </c>
      <c r="F223" s="32">
        <f t="shared" ref="F223:F235" si="44">((C223/C211)-1)*100</f>
        <v>3.4045550598732266</v>
      </c>
    </row>
    <row r="224" spans="1:6" ht="12.75" customHeight="1" x14ac:dyDescent="0.2">
      <c r="A224" s="15">
        <v>2025</v>
      </c>
      <c r="B224" s="16" t="s">
        <v>37</v>
      </c>
      <c r="C224" s="17">
        <v>1630.74</v>
      </c>
      <c r="D224" s="17">
        <f>((C224/C223)-1)*100</f>
        <v>7.7325281684959002E-2</v>
      </c>
      <c r="E224" s="18">
        <f>((C224/C$223)-1)*100</f>
        <v>7.7325281684959002E-2</v>
      </c>
      <c r="F224" s="18">
        <f>((C224/C212)-1)*100</f>
        <v>3.7320221109746976</v>
      </c>
    </row>
    <row r="225" spans="1:6" ht="12.75" customHeight="1" x14ac:dyDescent="0.2">
      <c r="A225" s="11"/>
      <c r="B225" s="12" t="s">
        <v>3</v>
      </c>
      <c r="C225" s="13">
        <v>1617.5</v>
      </c>
      <c r="D225" s="13">
        <f>((C225/C224)-1)*100</f>
        <v>-0.81190134540147785</v>
      </c>
      <c r="E225" s="14">
        <f>((C225/C$223)-1)*100</f>
        <v>-0.7352038687188589</v>
      </c>
      <c r="F225" s="14">
        <f>((C225/C213)-1)*100</f>
        <v>3.9978911092251046</v>
      </c>
    </row>
    <row r="226" spans="1:6" ht="12.75" customHeight="1" x14ac:dyDescent="0.2">
      <c r="A226" s="39"/>
      <c r="B226" s="40" t="s">
        <v>4</v>
      </c>
      <c r="C226" s="41">
        <v>1620.31</v>
      </c>
      <c r="D226" s="41">
        <f>((C226/C225)-1)*100</f>
        <v>0.1737248840803618</v>
      </c>
      <c r="E226" s="32">
        <f>((C226/C$223)-1)*100</f>
        <v>-0.56275621670717202</v>
      </c>
      <c r="F226" s="32">
        <f>((C226/C214)-1)*100</f>
        <v>4.1986598243109352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5">((C227/C$223)-1)*100</f>
        <v>-100</v>
      </c>
      <c r="F227" s="14">
        <f t="shared" si="44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6">((C228/C227)-1)*100</f>
        <v>#DIV/0!</v>
      </c>
      <c r="E228" s="14">
        <f t="shared" si="45"/>
        <v>-100</v>
      </c>
      <c r="F228" s="14">
        <f t="shared" si="44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7">((C229/C228)-1)*100</f>
        <v>#DIV/0!</v>
      </c>
      <c r="E229" s="14">
        <f t="shared" si="45"/>
        <v>-100</v>
      </c>
      <c r="F229" s="14">
        <f t="shared" si="44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7"/>
        <v>#DIV/0!</v>
      </c>
      <c r="E230" s="14">
        <f t="shared" si="45"/>
        <v>-100</v>
      </c>
      <c r="F230" s="14">
        <f t="shared" si="44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7"/>
        <v>#DIV/0!</v>
      </c>
      <c r="E231" s="14">
        <f t="shared" si="45"/>
        <v>-100</v>
      </c>
      <c r="F231" s="14">
        <f t="shared" si="44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7"/>
        <v>#DIV/0!</v>
      </c>
      <c r="E232" s="14">
        <f t="shared" si="45"/>
        <v>-100</v>
      </c>
      <c r="F232" s="14">
        <f t="shared" si="44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7"/>
        <v>#DIV/0!</v>
      </c>
      <c r="E233" s="14">
        <f t="shared" si="45"/>
        <v>-100</v>
      </c>
      <c r="F233" s="14">
        <f t="shared" si="44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7"/>
        <v>#DIV/0!</v>
      </c>
      <c r="E234" s="14">
        <f t="shared" si="45"/>
        <v>-100</v>
      </c>
      <c r="F234" s="14">
        <f t="shared" si="44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7"/>
        <v>#DIV/0!</v>
      </c>
      <c r="E235" s="32">
        <f t="shared" si="45"/>
        <v>-100</v>
      </c>
      <c r="F235" s="32">
        <f t="shared" si="44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9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2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">
      <c r="A222" s="11"/>
      <c r="B222" s="12" t="s">
        <v>12</v>
      </c>
      <c r="C222" s="13">
        <v>1686.61</v>
      </c>
      <c r="D222" s="13">
        <f t="shared" ref="D222" si="43">((C222/C221)-1)*100</f>
        <v>0.10089559679744564</v>
      </c>
      <c r="E222" s="14">
        <f t="shared" ref="E222" si="44">((C222/C$211)-1)*100</f>
        <v>3.8175785890594005</v>
      </c>
      <c r="F222" s="14">
        <f t="shared" si="39"/>
        <v>4.0577725130179321</v>
      </c>
    </row>
    <row r="223" spans="1:6" ht="12.75" customHeight="1" x14ac:dyDescent="0.2">
      <c r="A223" s="39"/>
      <c r="B223" s="40" t="s">
        <v>13</v>
      </c>
      <c r="C223" s="41">
        <v>1686.74</v>
      </c>
      <c r="D223" s="41">
        <f>((C223/C222)-1)*100</f>
        <v>7.7077688380944309E-3</v>
      </c>
      <c r="E223" s="32">
        <f>((C223/C$211)-1)*100</f>
        <v>3.8255806080303323</v>
      </c>
      <c r="F223" s="32">
        <f t="shared" ref="F223:F235" si="45">((C223/C211)-1)*100</f>
        <v>3.8255806080303323</v>
      </c>
    </row>
    <row r="224" spans="1:6" ht="12.75" customHeight="1" x14ac:dyDescent="0.2">
      <c r="A224" s="15">
        <v>2025</v>
      </c>
      <c r="B224" s="16" t="s">
        <v>37</v>
      </c>
      <c r="C224" s="17">
        <v>1691.34</v>
      </c>
      <c r="D224" s="17">
        <f>((C224/C223)-1)*100</f>
        <v>0.27271541553528511</v>
      </c>
      <c r="E224" s="18">
        <f>((C224/C$223)-1)*100</f>
        <v>0.27271541553528511</v>
      </c>
      <c r="F224" s="18">
        <f>((C224/C212)-1)*100</f>
        <v>3.7848385552814667</v>
      </c>
    </row>
    <row r="225" spans="1:6" ht="12.75" customHeight="1" x14ac:dyDescent="0.2">
      <c r="A225" s="11"/>
      <c r="B225" s="12" t="s">
        <v>3</v>
      </c>
      <c r="C225" s="13">
        <v>1696.4</v>
      </c>
      <c r="D225" s="13">
        <f>((C225/C224)-1)*100</f>
        <v>0.29917107145813748</v>
      </c>
      <c r="E225" s="14">
        <f>((C225/C$223)-1)*100</f>
        <v>0.57270237262412316</v>
      </c>
      <c r="F225" s="14">
        <f>((C225/C213)-1)*100</f>
        <v>4.2328464955668554</v>
      </c>
    </row>
    <row r="226" spans="1:6" ht="12.75" customHeight="1" x14ac:dyDescent="0.2">
      <c r="A226" s="39"/>
      <c r="B226" s="40" t="s">
        <v>4</v>
      </c>
      <c r="C226" s="41">
        <v>1784</v>
      </c>
      <c r="D226" s="41">
        <f>((C226/C225)-1)*100</f>
        <v>5.1638764442348384</v>
      </c>
      <c r="E226" s="32">
        <f>((C226/C$223)-1)*100</f>
        <v>5.7661524597744762</v>
      </c>
      <c r="F226" s="32">
        <f>((C226/C214)-1)*100</f>
        <v>6.6092984343253169</v>
      </c>
    </row>
    <row r="227" spans="1:6" ht="12.75" hidden="1" customHeight="1" x14ac:dyDescent="0.2">
      <c r="A227" s="11"/>
      <c r="B227" s="12" t="s">
        <v>5</v>
      </c>
      <c r="C227" s="13"/>
      <c r="D227" s="13">
        <f>((C227/C226)-1)*100</f>
        <v>-100</v>
      </c>
      <c r="E227" s="14">
        <f t="shared" ref="E226:E235" si="46">((C227/C$223)-1)*100</f>
        <v>-100</v>
      </c>
      <c r="F227" s="14">
        <f t="shared" si="45"/>
        <v>-100</v>
      </c>
    </row>
    <row r="228" spans="1:6" ht="12.75" hidden="1" customHeight="1" x14ac:dyDescent="0.2">
      <c r="A228" s="11"/>
      <c r="B228" s="12" t="s">
        <v>6</v>
      </c>
      <c r="C228" s="13"/>
      <c r="D228" s="13" t="e">
        <f t="shared" ref="D228" si="47">((C228/C227)-1)*100</f>
        <v>#DIV/0!</v>
      </c>
      <c r="E228" s="14">
        <f t="shared" si="46"/>
        <v>-100</v>
      </c>
      <c r="F228" s="14">
        <f t="shared" si="45"/>
        <v>-100</v>
      </c>
    </row>
    <row r="229" spans="1:6" ht="12.75" hidden="1" customHeight="1" x14ac:dyDescent="0.2">
      <c r="A229" s="11"/>
      <c r="B229" s="12" t="s">
        <v>7</v>
      </c>
      <c r="C229" s="13"/>
      <c r="D229" s="13" t="e">
        <f t="shared" ref="D229:D235" si="48">((C229/C228)-1)*100</f>
        <v>#DIV/0!</v>
      </c>
      <c r="E229" s="14">
        <f t="shared" si="46"/>
        <v>-100</v>
      </c>
      <c r="F229" s="14">
        <f t="shared" si="45"/>
        <v>-100</v>
      </c>
    </row>
    <row r="230" spans="1:6" ht="12.75" hidden="1" customHeight="1" x14ac:dyDescent="0.2">
      <c r="A230" s="11"/>
      <c r="B230" s="12" t="s">
        <v>8</v>
      </c>
      <c r="C230" s="13"/>
      <c r="D230" s="13" t="e">
        <f t="shared" si="48"/>
        <v>#DIV/0!</v>
      </c>
      <c r="E230" s="14">
        <f t="shared" si="46"/>
        <v>-100</v>
      </c>
      <c r="F230" s="14">
        <f t="shared" si="45"/>
        <v>-100</v>
      </c>
    </row>
    <row r="231" spans="1:6" ht="12.75" hidden="1" customHeight="1" x14ac:dyDescent="0.2">
      <c r="A231" s="11"/>
      <c r="B231" s="12" t="s">
        <v>9</v>
      </c>
      <c r="C231" s="13"/>
      <c r="D231" s="13" t="e">
        <f t="shared" si="48"/>
        <v>#DIV/0!</v>
      </c>
      <c r="E231" s="14">
        <f t="shared" si="46"/>
        <v>-100</v>
      </c>
      <c r="F231" s="14">
        <f t="shared" si="45"/>
        <v>-100</v>
      </c>
    </row>
    <row r="232" spans="1:6" ht="12.75" hidden="1" customHeight="1" x14ac:dyDescent="0.2">
      <c r="A232" s="11"/>
      <c r="B232" s="12" t="s">
        <v>10</v>
      </c>
      <c r="C232" s="13"/>
      <c r="D232" s="13" t="e">
        <f t="shared" si="48"/>
        <v>#DIV/0!</v>
      </c>
      <c r="E232" s="14">
        <f t="shared" si="46"/>
        <v>-100</v>
      </c>
      <c r="F232" s="14">
        <f t="shared" si="45"/>
        <v>-100</v>
      </c>
    </row>
    <row r="233" spans="1:6" ht="12.75" hidden="1" customHeight="1" x14ac:dyDescent="0.2">
      <c r="A233" s="11"/>
      <c r="B233" s="12" t="s">
        <v>11</v>
      </c>
      <c r="C233" s="13"/>
      <c r="D233" s="13" t="e">
        <f t="shared" si="48"/>
        <v>#DIV/0!</v>
      </c>
      <c r="E233" s="14">
        <f t="shared" si="46"/>
        <v>-100</v>
      </c>
      <c r="F233" s="14">
        <f t="shared" si="45"/>
        <v>-100</v>
      </c>
    </row>
    <row r="234" spans="1:6" ht="12.75" hidden="1" customHeight="1" x14ac:dyDescent="0.2">
      <c r="A234" s="11"/>
      <c r="B234" s="12" t="s">
        <v>12</v>
      </c>
      <c r="C234" s="13"/>
      <c r="D234" s="13" t="e">
        <f t="shared" si="48"/>
        <v>#DIV/0!</v>
      </c>
      <c r="E234" s="14">
        <f t="shared" si="46"/>
        <v>-100</v>
      </c>
      <c r="F234" s="14">
        <f t="shared" si="45"/>
        <v>-100</v>
      </c>
    </row>
    <row r="235" spans="1:6" ht="12.75" hidden="1" customHeight="1" x14ac:dyDescent="0.2">
      <c r="A235" s="39"/>
      <c r="B235" s="40" t="s">
        <v>13</v>
      </c>
      <c r="C235" s="41"/>
      <c r="D235" s="41" t="e">
        <f t="shared" si="48"/>
        <v>#DIV/0!</v>
      </c>
      <c r="E235" s="32">
        <f t="shared" si="46"/>
        <v>-100</v>
      </c>
      <c r="F235" s="32">
        <f t="shared" si="45"/>
        <v>-100</v>
      </c>
    </row>
    <row r="236" spans="1:6" x14ac:dyDescent="0.2">
      <c r="A236" s="30" t="s">
        <v>42</v>
      </c>
    </row>
    <row r="237" spans="1:6" x14ac:dyDescent="0.2">
      <c r="A237" s="30" t="s">
        <v>43</v>
      </c>
    </row>
    <row r="238" spans="1:6" x14ac:dyDescent="0.2">
      <c r="A238" s="31" t="s">
        <v>39</v>
      </c>
    </row>
    <row r="239" spans="1:6" x14ac:dyDescent="0.2">
      <c r="A239" s="31" t="s">
        <v>40</v>
      </c>
    </row>
    <row r="240" spans="1:6" x14ac:dyDescent="0.2">
      <c r="A240" s="31" t="s">
        <v>41</v>
      </c>
    </row>
    <row r="241" spans="1:1" x14ac:dyDescent="0.2">
      <c r="A241" s="31" t="s">
        <v>38</v>
      </c>
    </row>
    <row r="242" spans="1:1" x14ac:dyDescent="0.2">
      <c r="A242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2025-05-13T17:21:05Z</dcterms:modified>
</cp:coreProperties>
</file>