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8 Déficit Habitacional/A - Déficit Habitacional/1. Déficit Habitacional 2023/"/>
    </mc:Choice>
  </mc:AlternateContent>
  <xr:revisionPtr revIDLastSave="120" documentId="13_ncr:1_{FC5D2C2D-FE3A-42E6-AC98-08F5A165A2D9}" xr6:coauthVersionLast="47" xr6:coauthVersionMax="47" xr10:uidLastSave="{2862E8CF-E72E-45ED-9885-AEAF789E43FA}"/>
  <bookViews>
    <workbookView xWindow="-108" yWindow="-108" windowWidth="23256" windowHeight="12456" xr2:uid="{00000000-000D-0000-FFFF-FFFF00000000}"/>
  </bookViews>
  <sheets>
    <sheet name="2023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14" l="1"/>
  <c r="F61" i="14"/>
  <c r="E61" i="14"/>
  <c r="D61" i="14"/>
  <c r="E60" i="14"/>
  <c r="E62" i="14" s="1"/>
  <c r="D60" i="14"/>
  <c r="D62" i="14" s="1"/>
  <c r="G53" i="14"/>
  <c r="F53" i="14"/>
  <c r="E53" i="14"/>
  <c r="D53" i="14"/>
  <c r="G46" i="14"/>
  <c r="F46" i="14"/>
  <c r="E46" i="14"/>
  <c r="D46" i="14"/>
  <c r="G37" i="14"/>
  <c r="F37" i="14"/>
  <c r="E37" i="14"/>
  <c r="D37" i="14"/>
  <c r="G18" i="14"/>
  <c r="G60" i="14" s="1"/>
  <c r="G62" i="14" s="1"/>
  <c r="F18" i="14"/>
  <c r="F60" i="14" s="1"/>
  <c r="F62" i="14" s="1"/>
  <c r="E18" i="14"/>
  <c r="D18" i="14"/>
  <c r="G7" i="14"/>
  <c r="F7" i="14"/>
  <c r="E7" i="14"/>
  <c r="D7" i="14"/>
  <c r="C59" i="14"/>
  <c r="C58" i="14"/>
  <c r="C57" i="14"/>
  <c r="C56" i="14"/>
  <c r="C55" i="14"/>
  <c r="C54" i="14"/>
  <c r="C52" i="14"/>
  <c r="C51" i="14"/>
  <c r="C50" i="14"/>
  <c r="C49" i="14"/>
  <c r="C48" i="14"/>
  <c r="C47" i="14"/>
  <c r="C45" i="14"/>
  <c r="C44" i="14"/>
  <c r="C43" i="14"/>
  <c r="C42" i="14"/>
  <c r="C41" i="14"/>
  <c r="C40" i="14"/>
  <c r="C39" i="14"/>
  <c r="C38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7" i="14"/>
  <c r="C16" i="14"/>
  <c r="C15" i="14"/>
  <c r="C14" i="14"/>
  <c r="C13" i="14"/>
  <c r="C12" i="14"/>
  <c r="C11" i="14"/>
  <c r="C10" i="14"/>
  <c r="C9" i="14"/>
  <c r="C8" i="14"/>
  <c r="C61" i="14" l="1"/>
  <c r="C53" i="14"/>
  <c r="C18" i="14"/>
  <c r="C7" i="14"/>
  <c r="C60" i="14" l="1"/>
  <c r="C62" i="14" s="1"/>
</calcChain>
</file>

<file path=xl/sharedStrings.xml><?xml version="1.0" encoding="utf-8"?>
<sst xmlns="http://schemas.openxmlformats.org/spreadsheetml/2006/main" count="68" uniqueCount="68">
  <si>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</si>
  <si>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</si>
  <si>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</si>
  <si>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</si>
  <si>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</si>
  <si>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</si>
  <si>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</si>
  <si>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</si>
  <si>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 xml:space="preserve">   RM Belém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</si>
  <si>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</si>
  <si>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</si>
  <si>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</si>
  <si>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</si>
  <si>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</si>
  <si>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</si>
  <si>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</si>
  <si>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</si>
  <si>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</si>
  <si>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</si>
  <si>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 xml:space="preserve">   RM Fortaleza</t>
  </si>
  <si>
    <t xml:space="preserve">   RM Recife</t>
  </si>
  <si>
    <t xml:space="preserve">   RM Salvador</t>
  </si>
  <si>
    <t>Região Sudeste</t>
  </si>
  <si>
    <t>Minas Gerais</t>
  </si>
  <si>
    <t>Espírito Santo</t>
  </si>
  <si>
    <t>Rio de Janeiro</t>
  </si>
  <si>
    <t>São Paulo</t>
  </si>
  <si>
    <t xml:space="preserve">   RM Belo Horizonte</t>
  </si>
  <si>
    <t xml:space="preserve">   RM Rio de Janeiro</t>
  </si>
  <si>
    <t xml:space="preserve">   RM São Paulo</t>
  </si>
  <si>
    <t>Paraná</t>
  </si>
  <si>
    <t>Santa Catarina</t>
  </si>
  <si>
    <t>Rio Grande do Sul</t>
  </si>
  <si>
    <t>Região Centro-Oeste</t>
  </si>
  <si>
    <t>Mato Grosso do Sul</t>
  </si>
  <si>
    <t>Mato Grosso</t>
  </si>
  <si>
    <t>Distrito Federal</t>
  </si>
  <si>
    <t>Total das RMs</t>
  </si>
  <si>
    <t>Região Sul</t>
  </si>
  <si>
    <t>Goiás</t>
  </si>
  <si>
    <t>BRASIL</t>
  </si>
  <si>
    <t xml:space="preserve">   RM Curitiba</t>
  </si>
  <si>
    <t xml:space="preserve">   RM Porto Alegre</t>
  </si>
  <si>
    <t>Demais áreas</t>
  </si>
  <si>
    <t>Especificação</t>
  </si>
  <si>
    <t>Total</t>
  </si>
  <si>
    <t xml:space="preserve">   RM Manaus</t>
  </si>
  <si>
    <t xml:space="preserve">   RM Macapá</t>
  </si>
  <si>
    <t xml:space="preserve">   RM Grande São Luís</t>
  </si>
  <si>
    <t xml:space="preserve">   RIDE Grande Teresina</t>
  </si>
  <si>
    <t xml:space="preserve">   RM Natal</t>
  </si>
  <si>
    <t xml:space="preserve">   RM João Pessoa</t>
  </si>
  <si>
    <t xml:space="preserve">   RM Maceió</t>
  </si>
  <si>
    <t xml:space="preserve">   RM Aracaju</t>
  </si>
  <si>
    <t xml:space="preserve">   RM Grande Vitória</t>
  </si>
  <si>
    <t xml:space="preserve">   RM Florianópolis</t>
  </si>
  <si>
    <t xml:space="preserve">   RM Vale do Rio Cuiabá</t>
  </si>
  <si>
    <t xml:space="preserve">   RM Goiânia</t>
  </si>
  <si>
    <t>Elaboração: Fundação João Pinheiro (FJP).</t>
  </si>
  <si>
    <t>DÉFICIT HABITACIONAL POR FAIXA DE RENDA</t>
  </si>
  <si>
    <t>Até 1 salário mínimo</t>
  </si>
  <si>
    <t>Mais de 3 salários mínimos</t>
  </si>
  <si>
    <t>Mais de 2 até 3 salários mínimos</t>
  </si>
  <si>
    <t>Mais de 1 até 2 salários mínimos</t>
  </si>
  <si>
    <t xml:space="preserve">BRASIL, GRANDES REGIÕES, UF E REGIÕES METROPOLITANAS </t>
  </si>
  <si>
    <t>Déficit habitacional por faixa de renda de salário mínimo domiciliar*</t>
  </si>
  <si>
    <t>*Foi levado em consideração o valor do salário mínimo referente a janeiro do referido 2023, de R$1.302,00, conforme metodologia estabelecida pelo Relatório Metodológico do Déficit Habitacional e Inadequação de Domicílios no Brasil para os anos de 2016 a 2019.</t>
  </si>
  <si>
    <t>Fonte: Dados básicos: Instituto Brasileiro de Geografia e Estatística (IBGE), 2024 / CadÚnico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</si>
</sst>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[Red]\-#,##0.0\ "/>
  </numFmts>
  <fonts count="21" x14ac:knownFonts="1">
    <font>
      <sz val="10"/>
      <name val="Arial"/>
    </font>
    <font>
      <sz val="10"/>
      <color indexed="4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7"/>
      <color indexed="4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4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sz val="7"/>
      <color indexed="48"/>
      <name val="Arial"/>
      <family val="2"/>
    </font>
    <font>
      <b/>
      <sz val="12"/>
      <color indexed="48"/>
      <name val="Arial"/>
      <family val="2"/>
    </font>
    <font>
      <sz val="11"/>
      <color theme="1"/>
      <name val="Calibri"/>
      <family val="2"/>
      <scheme val="minor"/>
    </font>
    <font>
      <b/>
      <sz val="13"/>
      <color indexed="48"/>
      <name val="Arial"/>
      <family val="2"/>
    </font>
    <font>
      <b/>
      <sz val="7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18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49" fontId="9" fillId="2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4" borderId="4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38" fontId="11" fillId="3" borderId="10" xfId="0" applyNumberFormat="1" applyFont="1" applyFill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 vertical="center"/>
    </xf>
    <xf numFmtId="3" fontId="13" fillId="4" borderId="11" xfId="0" applyNumberFormat="1" applyFont="1" applyFill="1" applyBorder="1" applyAlignment="1">
      <alignment horizontal="center" vertical="center"/>
    </xf>
    <xf numFmtId="38" fontId="11" fillId="0" borderId="11" xfId="0" applyNumberFormat="1" applyFont="1" applyBorder="1" applyAlignment="1">
      <alignment horizontal="center" vertical="center"/>
    </xf>
    <xf numFmtId="38" fontId="3" fillId="3" borderId="10" xfId="0" applyNumberFormat="1" applyFont="1" applyFill="1" applyBorder="1" applyAlignment="1">
      <alignment horizontal="center" vertical="center"/>
    </xf>
    <xf numFmtId="38" fontId="15" fillId="0" borderId="12" xfId="0" applyNumberFormat="1" applyFont="1" applyBorder="1" applyAlignment="1">
      <alignment horizontal="center" vertical="center"/>
    </xf>
    <xf numFmtId="38" fontId="15" fillId="0" borderId="13" xfId="0" applyNumberFormat="1" applyFont="1" applyBorder="1" applyAlignment="1">
      <alignment horizontal="center" vertical="center"/>
    </xf>
    <xf numFmtId="38" fontId="7" fillId="0" borderId="0" xfId="0" applyNumberFormat="1" applyFont="1" applyAlignment="1">
      <alignment vertical="center"/>
    </xf>
    <xf numFmtId="49" fontId="9" fillId="2" borderId="6" xfId="0" applyNumberFormat="1" applyFont="1" applyFill="1" applyBorder="1" applyAlignment="1">
      <alignment horizontal="center" vertical="center" wrapText="1"/>
    </xf>
    <xf numFmtId="38" fontId="11" fillId="3" borderId="8" xfId="0" applyNumberFormat="1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3" fillId="4" borderId="0" xfId="0" applyNumberFormat="1" applyFont="1" applyFill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38" fontId="3" fillId="3" borderId="8" xfId="0" applyNumberFormat="1" applyFont="1" applyFill="1" applyBorder="1" applyAlignment="1">
      <alignment horizontal="center" vertical="center"/>
    </xf>
    <xf numFmtId="38" fontId="15" fillId="0" borderId="14" xfId="0" applyNumberFormat="1" applyFont="1" applyBorder="1" applyAlignment="1">
      <alignment horizontal="center" vertical="center"/>
    </xf>
    <xf numFmtId="38" fontId="11" fillId="5" borderId="8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 wrapText="1"/>
    </xf>
    <xf numFmtId="38" fontId="11" fillId="5" borderId="7" xfId="0" applyNumberFormat="1" applyFont="1" applyFill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3" fontId="13" fillId="4" borderId="16" xfId="0" applyNumberFormat="1" applyFont="1" applyFill="1" applyBorder="1" applyAlignment="1">
      <alignment horizontal="center" vertical="center"/>
    </xf>
    <xf numFmtId="38" fontId="11" fillId="0" borderId="16" xfId="0" applyNumberFormat="1" applyFont="1" applyBorder="1" applyAlignment="1">
      <alignment horizontal="center" vertical="center"/>
    </xf>
    <xf numFmtId="38" fontId="3" fillId="5" borderId="7" xfId="0" applyNumberFormat="1" applyFont="1" applyFill="1" applyBorder="1" applyAlignment="1">
      <alignment horizontal="center" vertical="center"/>
    </xf>
    <xf numFmtId="38" fontId="15" fillId="0" borderId="15" xfId="0" applyNumberFormat="1" applyFont="1" applyBorder="1" applyAlignment="1">
      <alignment horizontal="center" vertical="center"/>
    </xf>
    <xf numFmtId="38" fontId="15" fillId="0" borderId="1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8" fontId="11" fillId="5" borderId="3" xfId="0" applyNumberFormat="1" applyFont="1" applyFill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3" fontId="13" fillId="4" borderId="19" xfId="0" applyNumberFormat="1" applyFont="1" applyFill="1" applyBorder="1" applyAlignment="1">
      <alignment horizontal="center" vertical="center"/>
    </xf>
    <xf numFmtId="38" fontId="11" fillId="0" borderId="19" xfId="0" applyNumberFormat="1" applyFont="1" applyBorder="1" applyAlignment="1">
      <alignment horizontal="center" vertical="center"/>
    </xf>
    <xf numFmtId="38" fontId="3" fillId="5" borderId="3" xfId="0" applyNumberFormat="1" applyFont="1" applyFill="1" applyBorder="1" applyAlignment="1">
      <alignment horizontal="center" vertical="center"/>
    </xf>
    <xf numFmtId="38" fontId="15" fillId="0" borderId="1" xfId="0" applyNumberFormat="1" applyFont="1" applyBorder="1" applyAlignment="1">
      <alignment horizontal="center" vertical="center"/>
    </xf>
    <xf numFmtId="38" fontId="15" fillId="0" borderId="20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6" fillId="6" borderId="0" xfId="0" applyFont="1" applyFill="1" applyAlignment="1">
      <alignment vertical="top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00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B1:N110"/>
  <sheetViews>
    <sheetView showGridLines="0" tabSelected="1" zoomScaleNormal="100" workbookViewId="0">
      <pane xSplit="1" ySplit="6" topLeftCell="B50" activePane="bottomRight" state="frozen"/>
      <selection pane="topRight" activeCell="B1" sqref="B1"/>
      <selection pane="bottomLeft" activeCell="A8" sqref="A8"/>
      <selection pane="bottomRight" activeCell="K60" sqref="K60"/>
    </sheetView>
  </sheetViews>
  <sheetFormatPr defaultColWidth="9.109375" defaultRowHeight="13.2" x14ac:dyDescent="0.25"/>
  <cols>
    <col min="1" max="1" width="9.109375" style="1"/>
    <col min="2" max="2" width="25.88671875" style="1" customWidth="1"/>
    <col min="3" max="3" width="16.33203125" style="3" customWidth="1"/>
    <col min="4" max="4" width="15.6640625" style="3" customWidth="1"/>
    <col min="5" max="5" width="15.33203125" style="3" customWidth="1"/>
    <col min="6" max="6" width="16.5546875" style="3" customWidth="1"/>
    <col min="7" max="7" width="15.5546875" style="3" customWidth="1"/>
    <col min="8" max="16384" width="9.109375" style="1"/>
  </cols>
  <sheetData>
    <row r="1" spans="2:14" ht="24" customHeight="1" x14ac:dyDescent="0.25">
      <c r="B1" s="56" t="s">
        <v>59</v>
      </c>
      <c r="C1" s="56"/>
      <c r="D1" s="56"/>
      <c r="E1" s="56"/>
      <c r="F1" s="56"/>
      <c r="G1" s="56"/>
    </row>
    <row r="2" spans="2:14" x14ac:dyDescent="0.25">
      <c r="B2" s="55" t="s">
        <v>64</v>
      </c>
      <c r="C2" s="55"/>
      <c r="D2" s="55"/>
      <c r="E2" s="55"/>
      <c r="F2" s="55"/>
      <c r="G2" s="55"/>
      <c r="H2" s="43"/>
    </row>
    <row r="3" spans="2:14" ht="15.6" x14ac:dyDescent="0.25">
      <c r="B3" s="57">
        <v>2023</v>
      </c>
      <c r="C3" s="57"/>
      <c r="D3" s="57"/>
      <c r="E3" s="57"/>
      <c r="F3" s="57"/>
      <c r="G3" s="57"/>
    </row>
    <row r="4" spans="2:14" ht="6.75" customHeight="1" x14ac:dyDescent="0.25">
      <c r="B4" s="12"/>
      <c r="C4" s="12"/>
      <c r="D4" s="12"/>
      <c r="E4" s="12"/>
      <c r="F4" s="12"/>
      <c r="G4" s="12"/>
    </row>
    <row r="5" spans="2:14" ht="15.75" customHeight="1" x14ac:dyDescent="0.25">
      <c r="B5" s="58" t="s">
        <v>44</v>
      </c>
      <c r="C5" s="60" t="s">
        <v>65</v>
      </c>
      <c r="D5" s="61"/>
      <c r="E5" s="61"/>
      <c r="F5" s="61"/>
      <c r="G5" s="61"/>
    </row>
    <row r="6" spans="2:14" ht="33.6" customHeight="1" x14ac:dyDescent="0.25">
      <c r="B6" s="59"/>
      <c r="C6" s="11" t="s">
        <v>45</v>
      </c>
      <c r="D6" s="25" t="s">
        <v>60</v>
      </c>
      <c r="E6" s="33" t="s">
        <v>63</v>
      </c>
      <c r="F6" s="33" t="s">
        <v>62</v>
      </c>
      <c r="G6" s="25" t="s">
        <v>61</v>
      </c>
    </row>
    <row r="7" spans="2:14" s="8" customFormat="1" ht="12" x14ac:dyDescent="0.25">
      <c r="B7" s="9" t="s">
        <v>0</v>
      </c>
      <c r="C7" s="17">
        <f>SUM(C8,C9,C10,C12,C13,C15,C17)</f>
        <v>728906.46374176175</v>
      </c>
      <c r="D7" s="32">
        <f>SUM(D8,D9,D10,D12,D13,D15,D17)</f>
        <v>323264.45662181458</v>
      </c>
      <c r="E7" s="34">
        <f>SUM(E8,E9,E10,E12,E13,E15,E17)</f>
        <v>210867.66843523565</v>
      </c>
      <c r="F7" s="34">
        <f>SUM(F8,F9,F10,F12,F13,F15,F17)</f>
        <v>85031.162441849214</v>
      </c>
      <c r="G7" s="44">
        <f>SUM(G8,G9,G10,G12,G13,G15,G17)</f>
        <v>109743.17624286251</v>
      </c>
      <c r="I7" s="24"/>
      <c r="J7" s="24"/>
      <c r="K7" s="24"/>
      <c r="L7" s="24"/>
      <c r="N7" s="24"/>
    </row>
    <row r="8" spans="2:14" s="4" customFormat="1" x14ac:dyDescent="0.25">
      <c r="B8" s="10" t="s">
        <v>1</v>
      </c>
      <c r="C8" s="18">
        <f t="shared" ref="C8:C17" si="0">SUM(D8:G8)</f>
        <v>56485.954369543011</v>
      </c>
      <c r="D8" s="27">
        <v>18065.041416428037</v>
      </c>
      <c r="E8" s="35">
        <v>24740.930955413529</v>
      </c>
      <c r="F8" s="35">
        <v>5879.3148000696474</v>
      </c>
      <c r="G8" s="45">
        <v>7800.6671976318021</v>
      </c>
      <c r="I8" s="24"/>
      <c r="J8" s="24"/>
      <c r="K8" s="24"/>
      <c r="L8" s="24"/>
      <c r="N8" s="24"/>
    </row>
    <row r="9" spans="2:14" s="4" customFormat="1" x14ac:dyDescent="0.25">
      <c r="B9" s="10" t="s">
        <v>2</v>
      </c>
      <c r="C9" s="18">
        <f t="shared" si="0"/>
        <v>30892.835567540002</v>
      </c>
      <c r="D9" s="27">
        <v>13861.151575420001</v>
      </c>
      <c r="E9" s="35">
        <v>10274.196617019999</v>
      </c>
      <c r="F9" s="35">
        <v>3732.8824362699997</v>
      </c>
      <c r="G9" s="45">
        <v>3024.6049388299998</v>
      </c>
      <c r="I9" s="24"/>
      <c r="J9" s="24"/>
      <c r="K9" s="24"/>
      <c r="L9" s="24"/>
      <c r="N9" s="24"/>
    </row>
    <row r="10" spans="2:14" s="4" customFormat="1" x14ac:dyDescent="0.25">
      <c r="B10" s="10" t="s">
        <v>3</v>
      </c>
      <c r="C10" s="18">
        <f t="shared" si="0"/>
        <v>191081.9412155803</v>
      </c>
      <c r="D10" s="27">
        <v>91134.856375558069</v>
      </c>
      <c r="E10" s="35">
        <v>53292.891343185402</v>
      </c>
      <c r="F10" s="35">
        <v>23425.353989713531</v>
      </c>
      <c r="G10" s="45">
        <v>23228.83950712331</v>
      </c>
      <c r="I10" s="24"/>
      <c r="J10" s="24"/>
      <c r="K10" s="24"/>
      <c r="L10" s="24"/>
      <c r="N10" s="24"/>
    </row>
    <row r="11" spans="2:14" s="4" customFormat="1" x14ac:dyDescent="0.25">
      <c r="B11" s="13" t="s">
        <v>46</v>
      </c>
      <c r="C11" s="19">
        <f t="shared" si="0"/>
        <v>136089.42215033018</v>
      </c>
      <c r="D11" s="28">
        <v>68688.570482920535</v>
      </c>
      <c r="E11" s="36">
        <v>38411.367249899202</v>
      </c>
      <c r="F11" s="36">
        <v>14257.278434697808</v>
      </c>
      <c r="G11" s="46">
        <v>14732.205982812644</v>
      </c>
      <c r="I11" s="24"/>
      <c r="J11" s="24"/>
      <c r="K11" s="24"/>
      <c r="L11" s="24"/>
      <c r="N11" s="24"/>
    </row>
    <row r="12" spans="2:14" s="4" customFormat="1" x14ac:dyDescent="0.25">
      <c r="B12" s="10" t="s">
        <v>4</v>
      </c>
      <c r="C12" s="18">
        <f t="shared" si="0"/>
        <v>26758.453055234419</v>
      </c>
      <c r="D12" s="27">
        <v>8701.3852615478736</v>
      </c>
      <c r="E12" s="35">
        <v>11285.870555812435</v>
      </c>
      <c r="F12" s="35">
        <v>3122.9476203212598</v>
      </c>
      <c r="G12" s="45">
        <v>3648.2496175528458</v>
      </c>
      <c r="I12" s="24"/>
      <c r="J12" s="24"/>
      <c r="K12" s="24"/>
      <c r="L12" s="24"/>
      <c r="N12" s="24"/>
    </row>
    <row r="13" spans="2:14" x14ac:dyDescent="0.25">
      <c r="B13" s="10" t="s">
        <v>5</v>
      </c>
      <c r="C13" s="18">
        <f t="shared" si="0"/>
        <v>326748.5968425544</v>
      </c>
      <c r="D13" s="27">
        <v>146263.13421449412</v>
      </c>
      <c r="E13" s="35">
        <v>81503.557216728732</v>
      </c>
      <c r="F13" s="35">
        <v>37811.23936666621</v>
      </c>
      <c r="G13" s="45">
        <v>61170.666044665413</v>
      </c>
      <c r="I13" s="24"/>
      <c r="J13" s="24"/>
      <c r="K13" s="24"/>
      <c r="L13" s="24"/>
      <c r="N13" s="24"/>
    </row>
    <row r="14" spans="2:14" s="4" customFormat="1" x14ac:dyDescent="0.25">
      <c r="B14" s="13" t="s">
        <v>8</v>
      </c>
      <c r="C14" s="19">
        <f t="shared" si="0"/>
        <v>90522.306101559996</v>
      </c>
      <c r="D14" s="28">
        <v>35106.617141919996</v>
      </c>
      <c r="E14" s="36">
        <v>21996.604146869999</v>
      </c>
      <c r="F14" s="36">
        <v>13805.734383710002</v>
      </c>
      <c r="G14" s="46">
        <v>19613.350429059999</v>
      </c>
      <c r="I14" s="24"/>
      <c r="J14" s="24"/>
      <c r="K14" s="24"/>
      <c r="L14" s="24"/>
      <c r="N14" s="24"/>
    </row>
    <row r="15" spans="2:14" s="4" customFormat="1" x14ac:dyDescent="0.25">
      <c r="B15" s="10" t="s">
        <v>6</v>
      </c>
      <c r="C15" s="18">
        <f t="shared" si="0"/>
        <v>50798.87213962587</v>
      </c>
      <c r="D15" s="27">
        <v>25028.09846853694</v>
      </c>
      <c r="E15" s="35">
        <v>15265.89863781424</v>
      </c>
      <c r="F15" s="35">
        <v>4935.88074597379</v>
      </c>
      <c r="G15" s="45">
        <v>5568.9942873009031</v>
      </c>
      <c r="I15" s="24"/>
      <c r="J15" s="24"/>
      <c r="K15" s="24"/>
      <c r="L15" s="24"/>
      <c r="N15" s="24"/>
    </row>
    <row r="16" spans="2:14" s="8" customFormat="1" ht="11.4" x14ac:dyDescent="0.25">
      <c r="B16" s="13" t="s">
        <v>47</v>
      </c>
      <c r="C16" s="19">
        <f t="shared" si="0"/>
        <v>36768.9555396</v>
      </c>
      <c r="D16" s="28">
        <v>17502.38271387</v>
      </c>
      <c r="E16" s="36">
        <v>10563.79060746</v>
      </c>
      <c r="F16" s="36">
        <v>3915.37488652</v>
      </c>
      <c r="G16" s="46">
        <v>4787.4073317500006</v>
      </c>
      <c r="I16" s="24"/>
      <c r="J16" s="24"/>
      <c r="K16" s="24"/>
      <c r="L16" s="24"/>
      <c r="N16" s="24"/>
    </row>
    <row r="17" spans="2:14" s="4" customFormat="1" x14ac:dyDescent="0.25">
      <c r="B17" s="10" t="s">
        <v>7</v>
      </c>
      <c r="C17" s="18">
        <f t="shared" si="0"/>
        <v>46139.81055168392</v>
      </c>
      <c r="D17" s="27">
        <v>20210.789309829597</v>
      </c>
      <c r="E17" s="35">
        <v>14504.323109261306</v>
      </c>
      <c r="F17" s="35">
        <v>6123.5434828347852</v>
      </c>
      <c r="G17" s="45">
        <v>5301.1546497582303</v>
      </c>
      <c r="I17" s="24"/>
      <c r="J17" s="24"/>
      <c r="K17" s="24"/>
      <c r="L17" s="24"/>
      <c r="N17" s="24"/>
    </row>
    <row r="18" spans="2:14" s="4" customFormat="1" x14ac:dyDescent="0.25">
      <c r="B18" s="9" t="s">
        <v>9</v>
      </c>
      <c r="C18" s="17">
        <f>SUM(C19,C21,C23,C25,C27,C29,C31,C33,C35)</f>
        <v>1634641.5136584772</v>
      </c>
      <c r="D18" s="26">
        <f>SUM(D19,D21,D23,D25,D27,D29,D31,D33,D35)</f>
        <v>922191.45830012276</v>
      </c>
      <c r="E18" s="34">
        <f>SUM(E19,E21,E23,E25,E27,E29,E31,E33,E35)</f>
        <v>467590.66161984799</v>
      </c>
      <c r="F18" s="34">
        <f>SUM(F19,F21,F23,F25,F27,F29,F31,F33,F35)</f>
        <v>144060.21745220383</v>
      </c>
      <c r="G18" s="44">
        <f>SUM(G19,G21,G23,G25,G27,G29,G31,G33,G35)</f>
        <v>100799.17628630254</v>
      </c>
      <c r="I18" s="24"/>
      <c r="J18" s="24"/>
      <c r="K18" s="24"/>
      <c r="L18" s="24"/>
      <c r="N18" s="24"/>
    </row>
    <row r="19" spans="2:14" s="4" customFormat="1" x14ac:dyDescent="0.25">
      <c r="B19" s="10" t="s">
        <v>10</v>
      </c>
      <c r="C19" s="20">
        <f t="shared" ref="C19:C36" si="1">SUM(D19:G19)</f>
        <v>305487.01740749291</v>
      </c>
      <c r="D19" s="29">
        <v>162431.97460543824</v>
      </c>
      <c r="E19" s="37">
        <v>91850.391270830456</v>
      </c>
      <c r="F19" s="37">
        <v>30520.705172282946</v>
      </c>
      <c r="G19" s="47">
        <v>20683.946358941274</v>
      </c>
      <c r="I19" s="24"/>
      <c r="J19" s="24"/>
      <c r="K19" s="24"/>
      <c r="L19" s="24"/>
      <c r="N19" s="24"/>
    </row>
    <row r="20" spans="2:14" x14ac:dyDescent="0.25">
      <c r="B20" s="13" t="s">
        <v>48</v>
      </c>
      <c r="C20" s="19">
        <f t="shared" si="1"/>
        <v>55505.095573126295</v>
      </c>
      <c r="D20" s="28">
        <v>26930.358495984921</v>
      </c>
      <c r="E20" s="36">
        <v>19127.225451527876</v>
      </c>
      <c r="F20" s="36">
        <v>4917.6626390533911</v>
      </c>
      <c r="G20" s="46">
        <v>4529.8489865601032</v>
      </c>
      <c r="I20" s="24"/>
      <c r="J20" s="24"/>
      <c r="K20" s="24"/>
      <c r="L20" s="24"/>
      <c r="N20" s="24"/>
    </row>
    <row r="21" spans="2:14" s="4" customFormat="1" x14ac:dyDescent="0.25">
      <c r="B21" s="10" t="s">
        <v>11</v>
      </c>
      <c r="C21" s="20">
        <f t="shared" si="1"/>
        <v>91221.620981539192</v>
      </c>
      <c r="D21" s="29">
        <v>51554.532319114078</v>
      </c>
      <c r="E21" s="37">
        <v>22736.15658681246</v>
      </c>
      <c r="F21" s="37">
        <v>10814.189998515863</v>
      </c>
      <c r="G21" s="47">
        <v>6116.742077096791</v>
      </c>
      <c r="I21" s="24"/>
      <c r="J21" s="24"/>
      <c r="K21" s="24"/>
      <c r="L21" s="24"/>
      <c r="N21" s="24"/>
    </row>
    <row r="22" spans="2:14" s="4" customFormat="1" x14ac:dyDescent="0.25">
      <c r="B22" s="13" t="s">
        <v>49</v>
      </c>
      <c r="C22" s="19">
        <f t="shared" si="1"/>
        <v>25148.330494012844</v>
      </c>
      <c r="D22" s="28">
        <v>9467.3396567473428</v>
      </c>
      <c r="E22" s="36">
        <v>8599.7337039693502</v>
      </c>
      <c r="F22" s="36">
        <v>2799.9233739389765</v>
      </c>
      <c r="G22" s="46">
        <v>4281.3337593571787</v>
      </c>
      <c r="I22" s="24"/>
      <c r="J22" s="24"/>
      <c r="K22" s="24"/>
      <c r="L22" s="24"/>
      <c r="N22" s="24"/>
    </row>
    <row r="23" spans="2:14" s="4" customFormat="1" x14ac:dyDescent="0.25">
      <c r="B23" s="10" t="s">
        <v>12</v>
      </c>
      <c r="C23" s="20">
        <f t="shared" si="1"/>
        <v>211472.93294406281</v>
      </c>
      <c r="D23" s="29">
        <v>116114.34820112339</v>
      </c>
      <c r="E23" s="37">
        <v>66870.055214852036</v>
      </c>
      <c r="F23" s="37">
        <v>15088.406154329532</v>
      </c>
      <c r="G23" s="47">
        <v>13400.123373757851</v>
      </c>
      <c r="I23" s="24"/>
      <c r="J23" s="24"/>
      <c r="K23" s="24"/>
      <c r="L23" s="24"/>
      <c r="N23" s="24"/>
    </row>
    <row r="24" spans="2:14" x14ac:dyDescent="0.25">
      <c r="B24" s="13" t="s">
        <v>19</v>
      </c>
      <c r="C24" s="19">
        <f t="shared" si="1"/>
        <v>103945.82171952999</v>
      </c>
      <c r="D24" s="28">
        <v>52559.034443000004</v>
      </c>
      <c r="E24" s="36">
        <v>37019.68814464</v>
      </c>
      <c r="F24" s="36">
        <v>6953.63675281</v>
      </c>
      <c r="G24" s="46">
        <v>7413.4623790800006</v>
      </c>
      <c r="I24" s="24"/>
      <c r="J24" s="24"/>
      <c r="K24" s="24"/>
      <c r="L24" s="24"/>
      <c r="N24" s="24"/>
    </row>
    <row r="25" spans="2:14" s="4" customFormat="1" x14ac:dyDescent="0.25">
      <c r="B25" s="10" t="s">
        <v>13</v>
      </c>
      <c r="C25" s="20">
        <f t="shared" si="1"/>
        <v>99623.435181049193</v>
      </c>
      <c r="D25" s="29">
        <v>56983.57601724955</v>
      </c>
      <c r="E25" s="37">
        <v>23966.995101160071</v>
      </c>
      <c r="F25" s="37">
        <v>10829.75889198912</v>
      </c>
      <c r="G25" s="47">
        <v>7843.1051706504304</v>
      </c>
      <c r="I25" s="24"/>
      <c r="J25" s="24"/>
      <c r="K25" s="24"/>
      <c r="L25" s="24"/>
      <c r="N25" s="24"/>
    </row>
    <row r="26" spans="2:14" s="4" customFormat="1" x14ac:dyDescent="0.25">
      <c r="B26" s="13" t="s">
        <v>50</v>
      </c>
      <c r="C26" s="19">
        <f t="shared" si="1"/>
        <v>44585.007107215628</v>
      </c>
      <c r="D26" s="28">
        <v>22331.332372017485</v>
      </c>
      <c r="E26" s="36">
        <v>12117.52988581345</v>
      </c>
      <c r="F26" s="36">
        <v>6210.2222913705946</v>
      </c>
      <c r="G26" s="46">
        <v>3925.9225580140956</v>
      </c>
      <c r="I26" s="24"/>
      <c r="J26" s="24"/>
      <c r="K26" s="24"/>
      <c r="L26" s="24"/>
      <c r="N26" s="24"/>
    </row>
    <row r="27" spans="2:14" s="4" customFormat="1" x14ac:dyDescent="0.25">
      <c r="B27" s="10" t="s">
        <v>14</v>
      </c>
      <c r="C27" s="20">
        <f t="shared" si="1"/>
        <v>102004.40474299001</v>
      </c>
      <c r="D27" s="29">
        <v>65986.386241466127</v>
      </c>
      <c r="E27" s="37">
        <v>24436.494958851588</v>
      </c>
      <c r="F27" s="37">
        <v>5713.7819942990482</v>
      </c>
      <c r="G27" s="47">
        <v>5867.741548373253</v>
      </c>
      <c r="I27" s="24"/>
      <c r="J27" s="24"/>
      <c r="K27" s="24"/>
      <c r="L27" s="24"/>
      <c r="N27" s="24"/>
    </row>
    <row r="28" spans="2:14" x14ac:dyDescent="0.25">
      <c r="B28" s="13" t="s">
        <v>51</v>
      </c>
      <c r="C28" s="19">
        <f t="shared" si="1"/>
        <v>40713.336774647178</v>
      </c>
      <c r="D28" s="28">
        <v>20719.262339906632</v>
      </c>
      <c r="E28" s="36">
        <v>12382.617231412496</v>
      </c>
      <c r="F28" s="36">
        <v>3829.1147904726317</v>
      </c>
      <c r="G28" s="46">
        <v>3782.3424128554179</v>
      </c>
      <c r="I28" s="24"/>
      <c r="J28" s="24"/>
      <c r="K28" s="24"/>
      <c r="L28" s="24"/>
      <c r="N28" s="24"/>
    </row>
    <row r="29" spans="2:14" s="8" customFormat="1" ht="12" x14ac:dyDescent="0.25">
      <c r="B29" s="10" t="s">
        <v>15</v>
      </c>
      <c r="C29" s="20">
        <f t="shared" si="1"/>
        <v>258094.55949796861</v>
      </c>
      <c r="D29" s="29">
        <v>158289.70935584218</v>
      </c>
      <c r="E29" s="37">
        <v>70087.447376244134</v>
      </c>
      <c r="F29" s="37">
        <v>21057.060427553228</v>
      </c>
      <c r="G29" s="47">
        <v>8660.3423383290738</v>
      </c>
      <c r="I29" s="24"/>
      <c r="J29" s="24"/>
      <c r="K29" s="24"/>
      <c r="L29" s="24"/>
      <c r="N29" s="24"/>
    </row>
    <row r="30" spans="2:14" s="4" customFormat="1" x14ac:dyDescent="0.25">
      <c r="B30" s="13" t="s">
        <v>20</v>
      </c>
      <c r="C30" s="19">
        <f t="shared" si="1"/>
        <v>111671.15839575999</v>
      </c>
      <c r="D30" s="28">
        <v>61953.763697549992</v>
      </c>
      <c r="E30" s="36">
        <v>37573.313029940007</v>
      </c>
      <c r="F30" s="36">
        <v>8569.4992878800003</v>
      </c>
      <c r="G30" s="46">
        <v>3574.5823803900003</v>
      </c>
      <c r="I30" s="24"/>
      <c r="J30" s="24"/>
      <c r="K30" s="24"/>
      <c r="L30" s="24"/>
      <c r="N30" s="24"/>
    </row>
    <row r="31" spans="2:14" x14ac:dyDescent="0.25">
      <c r="B31" s="10" t="s">
        <v>16</v>
      </c>
      <c r="C31" s="20">
        <f t="shared" si="1"/>
        <v>109378.50265382713</v>
      </c>
      <c r="D31" s="29">
        <v>64939.989713004856</v>
      </c>
      <c r="E31" s="37">
        <v>27887.512642595673</v>
      </c>
      <c r="F31" s="37">
        <v>9680.8668669870622</v>
      </c>
      <c r="G31" s="47">
        <v>6870.133431239532</v>
      </c>
      <c r="I31" s="24"/>
      <c r="J31" s="24"/>
      <c r="K31" s="24"/>
      <c r="L31" s="24"/>
      <c r="N31" s="24"/>
    </row>
    <row r="32" spans="2:14" s="4" customFormat="1" x14ac:dyDescent="0.25">
      <c r="B32" s="13" t="s">
        <v>52</v>
      </c>
      <c r="C32" s="19">
        <f t="shared" si="1"/>
        <v>50098.966388129993</v>
      </c>
      <c r="D32" s="28">
        <v>25256.947174019995</v>
      </c>
      <c r="E32" s="36">
        <v>16617.908327090001</v>
      </c>
      <c r="F32" s="36">
        <v>4919.7075396100008</v>
      </c>
      <c r="G32" s="46">
        <v>3304.4033474100002</v>
      </c>
      <c r="I32" s="24"/>
      <c r="J32" s="24"/>
      <c r="K32" s="24"/>
      <c r="L32" s="24"/>
      <c r="N32" s="24"/>
    </row>
    <row r="33" spans="2:14" s="4" customFormat="1" x14ac:dyDescent="0.25">
      <c r="B33" s="10" t="s">
        <v>17</v>
      </c>
      <c r="C33" s="20">
        <f t="shared" si="1"/>
        <v>64622.059058694562</v>
      </c>
      <c r="D33" s="29">
        <v>41692.822732337845</v>
      </c>
      <c r="E33" s="37">
        <v>14353.777489315591</v>
      </c>
      <c r="F33" s="37">
        <v>5506.1054522829818</v>
      </c>
      <c r="G33" s="47">
        <v>3069.3533847581439</v>
      </c>
      <c r="I33" s="24"/>
      <c r="J33" s="24"/>
      <c r="K33" s="24"/>
      <c r="L33" s="24"/>
      <c r="N33" s="24"/>
    </row>
    <row r="34" spans="2:14" x14ac:dyDescent="0.25">
      <c r="B34" s="13" t="s">
        <v>53</v>
      </c>
      <c r="C34" s="19">
        <f t="shared" si="1"/>
        <v>36404.727448849997</v>
      </c>
      <c r="D34" s="28">
        <v>20587.467473299999</v>
      </c>
      <c r="E34" s="36">
        <v>10314.02602969</v>
      </c>
      <c r="F34" s="36">
        <v>3512.8106167599999</v>
      </c>
      <c r="G34" s="46">
        <v>1990.4233290999998</v>
      </c>
      <c r="I34" s="24"/>
      <c r="J34" s="24"/>
      <c r="K34" s="24"/>
      <c r="L34" s="24"/>
      <c r="N34" s="24"/>
    </row>
    <row r="35" spans="2:14" s="4" customFormat="1" x14ac:dyDescent="0.25">
      <c r="B35" s="10" t="s">
        <v>18</v>
      </c>
      <c r="C35" s="20">
        <f t="shared" si="1"/>
        <v>392736.98119085265</v>
      </c>
      <c r="D35" s="29">
        <v>204198.11911454645</v>
      </c>
      <c r="E35" s="37">
        <v>125401.83097918592</v>
      </c>
      <c r="F35" s="37">
        <v>34849.342493964061</v>
      </c>
      <c r="G35" s="47">
        <v>28287.688603156188</v>
      </c>
      <c r="I35" s="24"/>
      <c r="J35" s="24"/>
      <c r="K35" s="24"/>
      <c r="L35" s="24"/>
      <c r="N35" s="24"/>
    </row>
    <row r="36" spans="2:14" x14ac:dyDescent="0.25">
      <c r="B36" s="13" t="s">
        <v>21</v>
      </c>
      <c r="C36" s="19">
        <f t="shared" si="1"/>
        <v>105747.10647247174</v>
      </c>
      <c r="D36" s="28">
        <v>39612.491243937322</v>
      </c>
      <c r="E36" s="36">
        <v>49538.320575950245</v>
      </c>
      <c r="F36" s="36">
        <v>11472.17044517194</v>
      </c>
      <c r="G36" s="46">
        <v>5124.1242074122265</v>
      </c>
      <c r="I36" s="24"/>
      <c r="J36" s="24"/>
      <c r="K36" s="24"/>
      <c r="L36" s="24"/>
      <c r="N36" s="24"/>
    </row>
    <row r="37" spans="2:14" s="8" customFormat="1" ht="12" x14ac:dyDescent="0.25">
      <c r="B37" s="9" t="s">
        <v>22</v>
      </c>
      <c r="C37" s="17">
        <v>2313840</v>
      </c>
      <c r="D37" s="26">
        <f>SUM(D38,D40,D42,D44)</f>
        <v>658593.0811776272</v>
      </c>
      <c r="E37" s="34">
        <f>SUM(E38,E40,E42,E44)</f>
        <v>1061133.2034761542</v>
      </c>
      <c r="F37" s="34">
        <f>SUM(F38,F40,F42,F44)</f>
        <v>350615.49726897146</v>
      </c>
      <c r="G37" s="44">
        <f>SUM(G38,G40,G42,G44)</f>
        <v>243498.99913764221</v>
      </c>
      <c r="I37" s="24"/>
      <c r="J37" s="24"/>
      <c r="K37" s="24"/>
      <c r="L37" s="24"/>
      <c r="N37" s="24"/>
    </row>
    <row r="38" spans="2:14" s="4" customFormat="1" x14ac:dyDescent="0.25">
      <c r="B38" s="10" t="s">
        <v>23</v>
      </c>
      <c r="C38" s="20">
        <f t="shared" ref="C38:C45" si="2">SUM(D38:G38)</f>
        <v>478756.10073282197</v>
      </c>
      <c r="D38" s="29">
        <v>152551.32383680699</v>
      </c>
      <c r="E38" s="37">
        <v>222966.75398828965</v>
      </c>
      <c r="F38" s="37">
        <v>56617.359853809568</v>
      </c>
      <c r="G38" s="47">
        <v>46620.663053915712</v>
      </c>
      <c r="I38" s="24"/>
      <c r="J38" s="24"/>
      <c r="K38" s="24"/>
      <c r="L38" s="24"/>
      <c r="N38" s="24"/>
    </row>
    <row r="39" spans="2:14" x14ac:dyDescent="0.25">
      <c r="B39" s="13" t="s">
        <v>27</v>
      </c>
      <c r="C39" s="19">
        <f t="shared" si="2"/>
        <v>115636.69146193059</v>
      </c>
      <c r="D39" s="28">
        <v>29687.477682597266</v>
      </c>
      <c r="E39" s="36">
        <v>49544.876573912588</v>
      </c>
      <c r="F39" s="36">
        <v>17921.968893055884</v>
      </c>
      <c r="G39" s="46">
        <v>18482.368312364833</v>
      </c>
      <c r="I39" s="24"/>
      <c r="J39" s="24"/>
      <c r="K39" s="24"/>
      <c r="L39" s="24"/>
      <c r="N39" s="24"/>
    </row>
    <row r="40" spans="2:14" s="4" customFormat="1" x14ac:dyDescent="0.25">
      <c r="B40" s="10" t="s">
        <v>24</v>
      </c>
      <c r="C40" s="20">
        <f t="shared" si="2"/>
        <v>79200.983492474174</v>
      </c>
      <c r="D40" s="29">
        <v>28413.698690496345</v>
      </c>
      <c r="E40" s="37">
        <v>31856.951874023085</v>
      </c>
      <c r="F40" s="37">
        <v>11288.586176984536</v>
      </c>
      <c r="G40" s="47">
        <v>7641.7467509702146</v>
      </c>
      <c r="I40" s="24"/>
      <c r="J40" s="24"/>
      <c r="K40" s="24"/>
      <c r="L40" s="24"/>
      <c r="N40" s="24"/>
    </row>
    <row r="41" spans="2:14" s="4" customFormat="1" x14ac:dyDescent="0.25">
      <c r="B41" s="13" t="s">
        <v>54</v>
      </c>
      <c r="C41" s="19">
        <f t="shared" si="2"/>
        <v>42715.768628530001</v>
      </c>
      <c r="D41" s="28">
        <v>15173.44295517</v>
      </c>
      <c r="E41" s="36">
        <v>16778.800108989999</v>
      </c>
      <c r="F41" s="36">
        <v>6161.1091506700004</v>
      </c>
      <c r="G41" s="46">
        <v>4602.4164136999998</v>
      </c>
      <c r="I41" s="24"/>
      <c r="J41" s="24"/>
      <c r="K41" s="24"/>
      <c r="L41" s="24"/>
      <c r="N41" s="24"/>
    </row>
    <row r="42" spans="2:14" x14ac:dyDescent="0.25">
      <c r="B42" s="10" t="s">
        <v>25</v>
      </c>
      <c r="C42" s="20">
        <f t="shared" si="2"/>
        <v>535964.43350456981</v>
      </c>
      <c r="D42" s="29">
        <v>181838.75311759132</v>
      </c>
      <c r="E42" s="37">
        <v>220938.85216510756</v>
      </c>
      <c r="F42" s="37">
        <v>82075.320362183265</v>
      </c>
      <c r="G42" s="47">
        <v>51111.507859687626</v>
      </c>
      <c r="I42" s="24"/>
      <c r="J42" s="24"/>
      <c r="K42" s="24"/>
      <c r="L42" s="24"/>
      <c r="N42" s="24"/>
    </row>
    <row r="43" spans="2:14" s="8" customFormat="1" ht="11.4" x14ac:dyDescent="0.25">
      <c r="B43" s="13" t="s">
        <v>28</v>
      </c>
      <c r="C43" s="19">
        <f t="shared" si="2"/>
        <v>401554.34970269422</v>
      </c>
      <c r="D43" s="28">
        <v>147049.08427867791</v>
      </c>
      <c r="E43" s="36">
        <v>151123.14848643204</v>
      </c>
      <c r="F43" s="36">
        <v>66856.408170407463</v>
      </c>
      <c r="G43" s="46">
        <v>36525.708767176788</v>
      </c>
      <c r="I43" s="24"/>
      <c r="J43" s="24"/>
      <c r="K43" s="24"/>
      <c r="L43" s="24"/>
      <c r="N43" s="24"/>
    </row>
    <row r="44" spans="2:14" s="4" customFormat="1" x14ac:dyDescent="0.25">
      <c r="B44" s="10" t="s">
        <v>26</v>
      </c>
      <c r="C44" s="20">
        <f t="shared" si="2"/>
        <v>1219919.2633305292</v>
      </c>
      <c r="D44" s="29">
        <v>295789.30553273251</v>
      </c>
      <c r="E44" s="37">
        <v>585370.64544873394</v>
      </c>
      <c r="F44" s="37">
        <v>200634.23087599408</v>
      </c>
      <c r="G44" s="47">
        <v>138125.08147306865</v>
      </c>
      <c r="I44" s="24"/>
      <c r="J44" s="24"/>
      <c r="K44" s="24"/>
      <c r="L44" s="24"/>
      <c r="N44" s="24"/>
    </row>
    <row r="45" spans="2:14" s="4" customFormat="1" x14ac:dyDescent="0.25">
      <c r="B45" s="13" t="s">
        <v>29</v>
      </c>
      <c r="C45" s="19">
        <f t="shared" si="2"/>
        <v>605401.53791060485</v>
      </c>
      <c r="D45" s="28">
        <v>159924.09219331763</v>
      </c>
      <c r="E45" s="36">
        <v>266186.41400198446</v>
      </c>
      <c r="F45" s="36">
        <v>96232.954507855902</v>
      </c>
      <c r="G45" s="46">
        <v>83058.077207446768</v>
      </c>
      <c r="I45" s="24"/>
      <c r="J45" s="24"/>
      <c r="K45" s="24"/>
      <c r="L45" s="24"/>
      <c r="N45" s="24"/>
    </row>
    <row r="46" spans="2:14" s="4" customFormat="1" x14ac:dyDescent="0.25">
      <c r="B46" s="9" t="s">
        <v>38</v>
      </c>
      <c r="C46" s="17">
        <v>712814</v>
      </c>
      <c r="D46" s="26">
        <f>SUM(D47,D49,D51)</f>
        <v>155738.69266162752</v>
      </c>
      <c r="E46" s="34">
        <f>SUM(E47,E49,E51)</f>
        <v>322602.72739563324</v>
      </c>
      <c r="F46" s="34">
        <f>SUM(F47,F49,F51)</f>
        <v>141069.55355075593</v>
      </c>
      <c r="G46" s="44">
        <f>SUM(G47,G49,G51)</f>
        <v>93401.5142439513</v>
      </c>
      <c r="I46" s="24"/>
      <c r="J46" s="24"/>
      <c r="K46" s="24"/>
      <c r="L46" s="24"/>
      <c r="N46" s="24"/>
    </row>
    <row r="47" spans="2:14" s="4" customFormat="1" x14ac:dyDescent="0.25">
      <c r="B47" s="10" t="s">
        <v>30</v>
      </c>
      <c r="C47" s="20">
        <f>SUM(D47:G47)</f>
        <v>274110.52365063212</v>
      </c>
      <c r="D47" s="29">
        <v>72335.576029371572</v>
      </c>
      <c r="E47" s="37">
        <v>129731.68108327602</v>
      </c>
      <c r="F47" s="37">
        <v>39423.809104498432</v>
      </c>
      <c r="G47" s="47">
        <v>32619.457433486132</v>
      </c>
      <c r="I47" s="24"/>
      <c r="J47" s="24"/>
      <c r="K47" s="24"/>
      <c r="L47" s="24"/>
      <c r="N47" s="24"/>
    </row>
    <row r="48" spans="2:14" s="7" customFormat="1" x14ac:dyDescent="0.25">
      <c r="B48" s="13" t="s">
        <v>41</v>
      </c>
      <c r="C48" s="19">
        <f t="shared" ref="C48:C52" si="3">SUM(D48:G48)</f>
        <v>83923.318416943323</v>
      </c>
      <c r="D48" s="28">
        <v>17329.552397012809</v>
      </c>
      <c r="E48" s="36">
        <v>44419.170237521794</v>
      </c>
      <c r="F48" s="36">
        <v>11192.381514964258</v>
      </c>
      <c r="G48" s="46">
        <v>10982.214267444462</v>
      </c>
      <c r="I48" s="24"/>
      <c r="J48" s="24"/>
      <c r="K48" s="24"/>
      <c r="L48" s="24"/>
      <c r="N48" s="24"/>
    </row>
    <row r="49" spans="2:14" s="6" customFormat="1" x14ac:dyDescent="0.25">
      <c r="B49" s="10" t="s">
        <v>31</v>
      </c>
      <c r="C49" s="20">
        <f t="shared" si="3"/>
        <v>219789.63475063769</v>
      </c>
      <c r="D49" s="29">
        <v>28174.361618626281</v>
      </c>
      <c r="E49" s="37">
        <v>98342.128156449166</v>
      </c>
      <c r="F49" s="37">
        <v>61044.240178782362</v>
      </c>
      <c r="G49" s="47">
        <v>32228.904796779894</v>
      </c>
      <c r="I49" s="24"/>
      <c r="J49" s="24"/>
      <c r="K49" s="24"/>
      <c r="L49" s="24"/>
      <c r="N49" s="24"/>
    </row>
    <row r="50" spans="2:14" s="6" customFormat="1" x14ac:dyDescent="0.25">
      <c r="B50" s="13" t="s">
        <v>55</v>
      </c>
      <c r="C50" s="19">
        <f t="shared" si="3"/>
        <v>41104.438408871574</v>
      </c>
      <c r="D50" s="28">
        <v>7366.8229232791855</v>
      </c>
      <c r="E50" s="36">
        <v>16476.602837487822</v>
      </c>
      <c r="F50" s="36">
        <v>11140.398248215972</v>
      </c>
      <c r="G50" s="46">
        <v>6120.6143998885927</v>
      </c>
      <c r="I50" s="24"/>
      <c r="J50" s="24"/>
      <c r="K50" s="24"/>
      <c r="L50" s="24"/>
      <c r="N50" s="24"/>
    </row>
    <row r="51" spans="2:14" x14ac:dyDescent="0.25">
      <c r="B51" s="10" t="s">
        <v>32</v>
      </c>
      <c r="C51" s="20">
        <f t="shared" si="3"/>
        <v>218912.32945069816</v>
      </c>
      <c r="D51" s="29">
        <v>55228.755013629656</v>
      </c>
      <c r="E51" s="37">
        <v>94528.918155908075</v>
      </c>
      <c r="F51" s="37">
        <v>40601.504267475124</v>
      </c>
      <c r="G51" s="47">
        <v>28553.152013685278</v>
      </c>
      <c r="I51" s="24"/>
      <c r="J51" s="24"/>
      <c r="K51" s="24"/>
      <c r="L51" s="24"/>
      <c r="N51" s="24"/>
    </row>
    <row r="52" spans="2:14" x14ac:dyDescent="0.25">
      <c r="B52" s="13" t="s">
        <v>42</v>
      </c>
      <c r="C52" s="19">
        <f t="shared" si="3"/>
        <v>66365.259334576142</v>
      </c>
      <c r="D52" s="28">
        <v>14959.550201338336</v>
      </c>
      <c r="E52" s="36">
        <v>30767.522008488944</v>
      </c>
      <c r="F52" s="36">
        <v>12323.439125496556</v>
      </c>
      <c r="G52" s="46">
        <v>8314.7479992523022</v>
      </c>
      <c r="I52" s="24"/>
      <c r="J52" s="24"/>
      <c r="K52" s="24"/>
      <c r="L52" s="24"/>
      <c r="N52" s="24"/>
    </row>
    <row r="53" spans="2:14" x14ac:dyDescent="0.25">
      <c r="B53" s="9" t="s">
        <v>33</v>
      </c>
      <c r="C53" s="17">
        <f>SUM(C54,C55,C57,C59)</f>
        <v>587115.40288621176</v>
      </c>
      <c r="D53" s="26">
        <f>SUM(D54,D55,D57,D59)</f>
        <v>148223.72206187545</v>
      </c>
      <c r="E53" s="34">
        <f>SUM(E54,E55,E57,E59)</f>
        <v>256259.37609762099</v>
      </c>
      <c r="F53" s="34">
        <f>SUM(F54,F55,F57,F59)</f>
        <v>94179.945207010198</v>
      </c>
      <c r="G53" s="44">
        <f>SUM(G54,G55,G57,G59)</f>
        <v>88452.359519705002</v>
      </c>
      <c r="I53" s="24"/>
      <c r="J53" s="24"/>
      <c r="K53" s="24"/>
      <c r="L53" s="24"/>
      <c r="N53" s="24"/>
    </row>
    <row r="54" spans="2:14" x14ac:dyDescent="0.25">
      <c r="B54" s="10" t="s">
        <v>34</v>
      </c>
      <c r="C54" s="20">
        <f t="shared" ref="C54:C59" si="4">SUM(D54:G54)</f>
        <v>82589.563405480571</v>
      </c>
      <c r="D54" s="29">
        <v>23795.927663626466</v>
      </c>
      <c r="E54" s="37">
        <v>41924.894155203147</v>
      </c>
      <c r="F54" s="37">
        <v>7929.8238035837439</v>
      </c>
      <c r="G54" s="47">
        <v>8938.9177830672179</v>
      </c>
      <c r="I54" s="24"/>
      <c r="J54" s="24"/>
      <c r="K54" s="24"/>
      <c r="L54" s="24"/>
      <c r="N54" s="24"/>
    </row>
    <row r="55" spans="2:14" x14ac:dyDescent="0.25">
      <c r="B55" s="10" t="s">
        <v>35</v>
      </c>
      <c r="C55" s="20">
        <f t="shared" si="4"/>
        <v>165276.46519458573</v>
      </c>
      <c r="D55" s="29">
        <v>40816.65896593262</v>
      </c>
      <c r="E55" s="37">
        <v>54577.346547835041</v>
      </c>
      <c r="F55" s="37">
        <v>21044.819365863448</v>
      </c>
      <c r="G55" s="47">
        <v>48837.640314954617</v>
      </c>
      <c r="I55" s="24"/>
      <c r="J55" s="24"/>
      <c r="K55" s="24"/>
      <c r="L55" s="24"/>
      <c r="N55" s="24"/>
    </row>
    <row r="56" spans="2:14" x14ac:dyDescent="0.25">
      <c r="B56" s="13" t="s">
        <v>56</v>
      </c>
      <c r="C56" s="19">
        <f t="shared" si="4"/>
        <v>35353.491417236357</v>
      </c>
      <c r="D56" s="28">
        <v>8839.7028759288969</v>
      </c>
      <c r="E56" s="36">
        <v>15522.394494060376</v>
      </c>
      <c r="F56" s="36">
        <v>4366.8696091735783</v>
      </c>
      <c r="G56" s="46">
        <v>6624.5244380735085</v>
      </c>
      <c r="I56" s="24"/>
      <c r="J56" s="24"/>
      <c r="K56" s="24"/>
      <c r="L56" s="24"/>
      <c r="N56" s="24"/>
    </row>
    <row r="57" spans="2:14" x14ac:dyDescent="0.25">
      <c r="B57" s="10" t="s">
        <v>39</v>
      </c>
      <c r="C57" s="20">
        <f t="shared" si="4"/>
        <v>232300.98449476538</v>
      </c>
      <c r="D57" s="29">
        <v>60306.75347231637</v>
      </c>
      <c r="E57" s="37">
        <v>107029.6485619228</v>
      </c>
      <c r="F57" s="37">
        <v>44805.317178083016</v>
      </c>
      <c r="G57" s="47">
        <v>20159.265282443168</v>
      </c>
      <c r="I57" s="24"/>
      <c r="J57" s="24"/>
      <c r="K57" s="24"/>
      <c r="L57" s="24"/>
      <c r="N57" s="24"/>
    </row>
    <row r="58" spans="2:14" x14ac:dyDescent="0.25">
      <c r="B58" s="13" t="s">
        <v>57</v>
      </c>
      <c r="C58" s="19">
        <f t="shared" si="4"/>
        <v>101821.27893278329</v>
      </c>
      <c r="D58" s="28">
        <v>19725.133454714542</v>
      </c>
      <c r="E58" s="36">
        <v>48113.606287608811</v>
      </c>
      <c r="F58" s="36">
        <v>24019.196945396288</v>
      </c>
      <c r="G58" s="46">
        <v>9963.3422450636644</v>
      </c>
      <c r="I58" s="24"/>
      <c r="J58" s="24"/>
      <c r="K58" s="24"/>
      <c r="L58" s="24"/>
      <c r="N58" s="24"/>
    </row>
    <row r="59" spans="2:14" x14ac:dyDescent="0.25">
      <c r="B59" s="10" t="s">
        <v>36</v>
      </c>
      <c r="C59" s="20">
        <f t="shared" si="4"/>
        <v>106948.38979137999</v>
      </c>
      <c r="D59" s="29">
        <v>23304.381959999995</v>
      </c>
      <c r="E59" s="37">
        <v>52727.486832659997</v>
      </c>
      <c r="F59" s="37">
        <v>20399.984859480002</v>
      </c>
      <c r="G59" s="47">
        <v>10516.536139239999</v>
      </c>
      <c r="I59" s="24"/>
      <c r="J59" s="24"/>
      <c r="K59" s="24"/>
      <c r="L59" s="24"/>
      <c r="N59" s="24"/>
    </row>
    <row r="60" spans="2:14" ht="13.8" x14ac:dyDescent="0.25">
      <c r="B60" s="14" t="s">
        <v>40</v>
      </c>
      <c r="C60" s="21">
        <f>SUM(C7,C18,C37,C46,C53)</f>
        <v>5977317.3802864514</v>
      </c>
      <c r="D60" s="30">
        <f>SUM(D7,D18,D37,D46,D53)</f>
        <v>2208011.4108230672</v>
      </c>
      <c r="E60" s="38">
        <f>SUM(E7,E18,E37,E46,E53)</f>
        <v>2318453.637024492</v>
      </c>
      <c r="F60" s="38">
        <f>SUM(F7,F18,F37,F46,F53)</f>
        <v>814956.37592079071</v>
      </c>
      <c r="G60" s="48">
        <f>SUM(G7,G18,G37,G46,G53)</f>
        <v>635895.22543046344</v>
      </c>
      <c r="I60" s="24"/>
      <c r="J60" s="24"/>
      <c r="K60" s="51"/>
      <c r="L60" s="51"/>
      <c r="M60" s="51"/>
      <c r="N60" s="51"/>
    </row>
    <row r="61" spans="2:14" ht="14.25" customHeight="1" x14ac:dyDescent="0.25">
      <c r="B61" s="15" t="s">
        <v>37</v>
      </c>
      <c r="C61" s="22">
        <f>SUM(C11,C14,C16,C20,C22,C24,C26,C28,C30,C32,C34,C36,C39,C41,C43,C45,C48,C50,C52,C56,C58)</f>
        <v>2331076.3683794043</v>
      </c>
      <c r="D61" s="39">
        <f>SUM(D11,D14,D16,D20,D22,D24,D26,D28,D30,D32,D34,D36,D39,D41,D43,D45,D48,D50,D52,D56,D58)</f>
        <v>820770.42619721079</v>
      </c>
      <c r="E61" s="39">
        <f>SUM(E11,E14,E16,E20,E22,E24,E26,E28,E30,E32,E34,E36,E39,E41,E43,E45,E48,E50,E52,E56,E58)</f>
        <v>913194.65942074941</v>
      </c>
      <c r="F61" s="39">
        <f>SUM(F11,F14,F16,F20,F22,F24,F26,F28,F30,F32,F34,F36,F39,F41,F43,F45,F48,F50,F52,F56,F58)</f>
        <v>335377.86160723126</v>
      </c>
      <c r="G61" s="49">
        <f>SUM(G11,G14,G16,G20,G22,G24,G26,G28,G30,G32,G34,G36,G39,G41,G43,G45,G48,G50,G52,G56,G58)</f>
        <v>261733.42115421258</v>
      </c>
      <c r="I61" s="24"/>
      <c r="J61" s="24"/>
    </row>
    <row r="62" spans="2:14" ht="13.8" thickBot="1" x14ac:dyDescent="0.3">
      <c r="B62" s="16" t="s">
        <v>43</v>
      </c>
      <c r="C62" s="23">
        <f>C60-C61</f>
        <v>3646241.0119070471</v>
      </c>
      <c r="D62" s="31">
        <f>D60-D61</f>
        <v>1387240.9846258564</v>
      </c>
      <c r="E62" s="40">
        <f>E60-E61</f>
        <v>1405258.9776037426</v>
      </c>
      <c r="F62" s="40">
        <f>F60-F61</f>
        <v>479578.51431355946</v>
      </c>
      <c r="G62" s="50">
        <f>G60-G61</f>
        <v>374161.80427625088</v>
      </c>
      <c r="I62" s="24"/>
      <c r="J62" s="24"/>
    </row>
    <row r="63" spans="2:14" ht="13.8" thickTop="1" x14ac:dyDescent="0.25">
      <c r="B63" s="53" t="s">
        <v>67</v>
      </c>
      <c r="C63" s="41"/>
      <c r="D63" s="42"/>
      <c r="E63" s="2"/>
      <c r="F63" s="2"/>
      <c r="G63" s="2"/>
      <c r="H63" s="2"/>
    </row>
    <row r="64" spans="2:14" x14ac:dyDescent="0.25">
      <c r="B64" s="53" t="s">
        <v>58</v>
      </c>
      <c r="C64" s="5"/>
      <c r="D64" s="2"/>
      <c r="E64" s="2"/>
      <c r="F64" s="2"/>
      <c r="G64" s="2"/>
      <c r="H64" s="2"/>
    </row>
    <row r="65" spans="2:8" ht="24" customHeight="1" x14ac:dyDescent="0.25">
      <c r="B65" s="54" t="s">
        <v>66</v>
      </c>
      <c r="C65" s="54"/>
      <c r="D65" s="54"/>
      <c r="E65" s="54"/>
      <c r="F65" s="54"/>
      <c r="G65" s="54"/>
      <c r="H65" s="52"/>
    </row>
    <row r="66" spans="2:8" x14ac:dyDescent="0.25">
      <c r="B66"/>
      <c r="C66" s="2"/>
      <c r="D66" s="2"/>
      <c r="E66" s="2"/>
      <c r="F66" s="2"/>
      <c r="G66" s="2"/>
    </row>
    <row r="67" spans="2:8" x14ac:dyDescent="0.25">
      <c r="C67" s="2"/>
      <c r="D67" s="2"/>
      <c r="E67" s="2"/>
      <c r="F67" s="2"/>
      <c r="G67" s="2"/>
    </row>
    <row r="68" spans="2:8" x14ac:dyDescent="0.25">
      <c r="C68" s="2"/>
      <c r="D68" s="2"/>
      <c r="E68" s="2"/>
      <c r="F68" s="2"/>
      <c r="G68" s="2"/>
    </row>
    <row r="69" spans="2:8" x14ac:dyDescent="0.25">
      <c r="C69" s="2"/>
      <c r="D69" s="2"/>
      <c r="E69" s="2"/>
      <c r="F69" s="2"/>
      <c r="G69" s="2"/>
    </row>
    <row r="70" spans="2:8" x14ac:dyDescent="0.25">
      <c r="C70" s="2"/>
      <c r="D70" s="2"/>
      <c r="E70" s="2"/>
      <c r="F70" s="2"/>
      <c r="G70" s="2"/>
    </row>
    <row r="71" spans="2:8" x14ac:dyDescent="0.25">
      <c r="C71" s="2"/>
      <c r="D71" s="2"/>
      <c r="E71" s="2"/>
      <c r="F71" s="2"/>
      <c r="G71" s="2"/>
    </row>
    <row r="72" spans="2:8" x14ac:dyDescent="0.25">
      <c r="C72" s="2"/>
      <c r="D72" s="2"/>
      <c r="E72" s="2"/>
      <c r="F72" s="2"/>
      <c r="G72" s="2"/>
    </row>
    <row r="73" spans="2:8" x14ac:dyDescent="0.25">
      <c r="C73" s="2"/>
      <c r="D73" s="2"/>
      <c r="E73" s="2"/>
      <c r="F73" s="2"/>
      <c r="G73" s="2"/>
    </row>
    <row r="74" spans="2:8" x14ac:dyDescent="0.25">
      <c r="C74" s="2"/>
      <c r="D74" s="2"/>
      <c r="E74" s="2"/>
      <c r="F74" s="2"/>
      <c r="G74" s="2"/>
    </row>
    <row r="75" spans="2:8" x14ac:dyDescent="0.25">
      <c r="C75" s="2"/>
      <c r="D75" s="2"/>
      <c r="E75" s="2"/>
      <c r="F75" s="2"/>
      <c r="G75" s="2"/>
    </row>
    <row r="76" spans="2:8" x14ac:dyDescent="0.25">
      <c r="C76" s="2"/>
      <c r="D76" s="2"/>
      <c r="E76" s="2"/>
      <c r="F76" s="2"/>
      <c r="G76" s="2"/>
    </row>
    <row r="77" spans="2:8" x14ac:dyDescent="0.25">
      <c r="C77" s="2"/>
      <c r="D77" s="2"/>
      <c r="E77" s="2"/>
      <c r="F77" s="2"/>
      <c r="G77" s="2"/>
    </row>
    <row r="78" spans="2:8" x14ac:dyDescent="0.25">
      <c r="C78" s="2"/>
      <c r="D78" s="2"/>
      <c r="E78" s="2"/>
      <c r="F78" s="2"/>
      <c r="G78" s="2"/>
    </row>
    <row r="79" spans="2:8" x14ac:dyDescent="0.25">
      <c r="C79" s="2"/>
      <c r="D79" s="2"/>
      <c r="E79" s="2"/>
      <c r="F79" s="2"/>
      <c r="G79" s="2"/>
    </row>
    <row r="80" spans="2:8" x14ac:dyDescent="0.25">
      <c r="C80" s="2"/>
      <c r="D80" s="2"/>
      <c r="E80" s="2"/>
      <c r="F80" s="2"/>
      <c r="G80" s="2"/>
    </row>
    <row r="81" spans="3:7" x14ac:dyDescent="0.25">
      <c r="C81" s="2"/>
      <c r="D81" s="2"/>
      <c r="E81" s="2"/>
      <c r="F81" s="2"/>
      <c r="G81" s="2"/>
    </row>
    <row r="82" spans="3:7" x14ac:dyDescent="0.25">
      <c r="C82" s="2"/>
      <c r="D82" s="2"/>
      <c r="E82" s="2"/>
      <c r="F82" s="2"/>
      <c r="G82" s="2"/>
    </row>
    <row r="83" spans="3:7" x14ac:dyDescent="0.25">
      <c r="C83" s="2"/>
      <c r="D83" s="2"/>
      <c r="E83" s="2"/>
      <c r="F83" s="2"/>
      <c r="G83" s="2"/>
    </row>
    <row r="84" spans="3:7" x14ac:dyDescent="0.25">
      <c r="C84" s="2"/>
      <c r="D84" s="2"/>
      <c r="E84" s="2"/>
      <c r="F84" s="2"/>
      <c r="G84" s="2"/>
    </row>
    <row r="85" spans="3:7" x14ac:dyDescent="0.25">
      <c r="C85" s="2"/>
      <c r="D85" s="2"/>
      <c r="E85" s="2"/>
      <c r="F85" s="2"/>
      <c r="G85" s="2"/>
    </row>
    <row r="86" spans="3:7" x14ac:dyDescent="0.25">
      <c r="C86" s="2"/>
      <c r="D86" s="2"/>
      <c r="E86" s="2"/>
      <c r="F86" s="2"/>
      <c r="G86" s="2"/>
    </row>
    <row r="87" spans="3:7" x14ac:dyDescent="0.25">
      <c r="C87" s="2"/>
      <c r="D87" s="2"/>
      <c r="E87" s="2"/>
      <c r="F87" s="2"/>
      <c r="G87" s="2"/>
    </row>
    <row r="88" spans="3:7" x14ac:dyDescent="0.25">
      <c r="C88" s="2"/>
      <c r="D88" s="2"/>
      <c r="E88" s="2"/>
      <c r="F88" s="2"/>
      <c r="G88" s="2"/>
    </row>
    <row r="89" spans="3:7" x14ac:dyDescent="0.25">
      <c r="C89" s="2"/>
      <c r="D89" s="2"/>
      <c r="E89" s="2"/>
      <c r="F89" s="2"/>
      <c r="G89" s="2"/>
    </row>
    <row r="90" spans="3:7" x14ac:dyDescent="0.25">
      <c r="C90" s="2"/>
      <c r="D90" s="2"/>
      <c r="E90" s="2"/>
      <c r="F90" s="2"/>
      <c r="G90" s="2"/>
    </row>
    <row r="91" spans="3:7" x14ac:dyDescent="0.25">
      <c r="C91" s="2"/>
      <c r="D91" s="2"/>
      <c r="E91" s="2"/>
      <c r="F91" s="2"/>
      <c r="G91" s="2"/>
    </row>
    <row r="92" spans="3:7" x14ac:dyDescent="0.25">
      <c r="C92" s="2"/>
      <c r="D92" s="2"/>
      <c r="E92" s="2"/>
      <c r="F92" s="2"/>
      <c r="G92" s="2"/>
    </row>
    <row r="93" spans="3:7" x14ac:dyDescent="0.25">
      <c r="C93" s="2"/>
      <c r="D93" s="2"/>
      <c r="E93" s="2"/>
      <c r="F93" s="2"/>
      <c r="G93" s="2"/>
    </row>
    <row r="94" spans="3:7" x14ac:dyDescent="0.25">
      <c r="C94" s="2"/>
      <c r="D94" s="2"/>
      <c r="E94" s="2"/>
      <c r="F94" s="2"/>
      <c r="G94" s="2"/>
    </row>
    <row r="95" spans="3:7" x14ac:dyDescent="0.25">
      <c r="C95" s="2"/>
      <c r="D95" s="2"/>
      <c r="E95" s="2"/>
      <c r="F95" s="2"/>
      <c r="G95" s="2"/>
    </row>
    <row r="96" spans="3:7" x14ac:dyDescent="0.25">
      <c r="C96" s="2"/>
      <c r="D96" s="2"/>
      <c r="E96" s="2"/>
      <c r="F96" s="2"/>
      <c r="G96" s="2"/>
    </row>
    <row r="97" spans="3:7" x14ac:dyDescent="0.25">
      <c r="C97" s="2"/>
      <c r="D97" s="2"/>
      <c r="E97" s="2"/>
      <c r="F97" s="2"/>
      <c r="G97" s="2"/>
    </row>
    <row r="98" spans="3:7" x14ac:dyDescent="0.25">
      <c r="C98" s="2"/>
      <c r="D98" s="2"/>
      <c r="E98" s="2"/>
      <c r="F98" s="2"/>
      <c r="G98" s="2"/>
    </row>
    <row r="99" spans="3:7" x14ac:dyDescent="0.25">
      <c r="C99" s="2"/>
      <c r="D99" s="2"/>
      <c r="E99" s="2"/>
      <c r="F99" s="2"/>
      <c r="G99" s="2"/>
    </row>
    <row r="100" spans="3:7" x14ac:dyDescent="0.25">
      <c r="C100" s="2"/>
      <c r="D100" s="2"/>
      <c r="E100" s="2"/>
      <c r="F100" s="2"/>
      <c r="G100" s="2"/>
    </row>
    <row r="101" spans="3:7" x14ac:dyDescent="0.25">
      <c r="C101" s="2"/>
      <c r="D101" s="2"/>
      <c r="E101" s="2"/>
      <c r="F101" s="2"/>
      <c r="G101" s="2"/>
    </row>
    <row r="102" spans="3:7" x14ac:dyDescent="0.25">
      <c r="C102" s="2"/>
      <c r="D102" s="2"/>
      <c r="E102" s="2"/>
      <c r="F102" s="2"/>
      <c r="G102" s="2"/>
    </row>
    <row r="103" spans="3:7" x14ac:dyDescent="0.25">
      <c r="C103" s="2"/>
      <c r="D103" s="2"/>
      <c r="E103" s="2"/>
      <c r="F103" s="2"/>
      <c r="G103" s="2"/>
    </row>
    <row r="104" spans="3:7" x14ac:dyDescent="0.25">
      <c r="C104" s="2"/>
      <c r="D104" s="2"/>
      <c r="E104" s="2"/>
      <c r="F104" s="2"/>
      <c r="G104" s="2"/>
    </row>
    <row r="105" spans="3:7" x14ac:dyDescent="0.25">
      <c r="C105" s="2"/>
      <c r="D105" s="2"/>
      <c r="E105" s="2"/>
      <c r="F105" s="2"/>
      <c r="G105" s="2"/>
    </row>
    <row r="106" spans="3:7" x14ac:dyDescent="0.25">
      <c r="C106" s="2"/>
      <c r="D106" s="2"/>
      <c r="E106" s="2"/>
      <c r="F106" s="2"/>
      <c r="G106" s="2"/>
    </row>
    <row r="107" spans="3:7" x14ac:dyDescent="0.25">
      <c r="C107" s="2"/>
      <c r="D107" s="2"/>
      <c r="E107" s="2"/>
      <c r="F107" s="2"/>
      <c r="G107" s="2"/>
    </row>
    <row r="108" spans="3:7" x14ac:dyDescent="0.25">
      <c r="C108" s="2"/>
      <c r="D108" s="2"/>
      <c r="E108" s="2"/>
      <c r="F108" s="2"/>
      <c r="G108" s="2"/>
    </row>
    <row r="109" spans="3:7" x14ac:dyDescent="0.25">
      <c r="C109" s="2"/>
      <c r="D109" s="2"/>
      <c r="E109" s="2"/>
      <c r="F109" s="2"/>
      <c r="G109" s="2"/>
    </row>
    <row r="110" spans="3:7" x14ac:dyDescent="0.25">
      <c r="C110" s="2"/>
      <c r="D110" s="2"/>
      <c r="E110" s="2"/>
      <c r="F110" s="2"/>
      <c r="G110" s="2"/>
    </row>
  </sheetData>
  <mergeCells count="6">
    <mergeCell ref="B65:G65"/>
    <mergeCell ref="B2:G2"/>
    <mergeCell ref="B1:G1"/>
    <mergeCell ref="B3:G3"/>
    <mergeCell ref="B5:B6"/>
    <mergeCell ref="C5:G5"/>
  </mergeCells>
  <printOptions horizontalCentered="1"/>
  <pageMargins left="0" right="0" top="0.19685039370078741" bottom="0" header="0" footer="0"/>
  <pageSetup paperSize="9" scale="77" fitToHeight="2" orientation="portrait" r:id="rId1"/>
  <headerFooter alignWithMargins="0"/>
  <rowBreaks count="1" manualBreakCount="1">
    <brk id="65" min="1" max="5" man="1"/>
  </rowBreaks>
  <ignoredErrors>
    <ignoredError sqref="C18 C5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0523B1-BC71-42FB-8E95-DAC65985B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4B3156-C91A-4515-B446-8AC26ABC4D6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9EEEDA7E-815C-438A-8030-85E3618901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</vt:lpstr>
    </vt:vector>
  </TitlesOfParts>
  <Company>Banco de Dados 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Miranda</dc:creator>
  <cp:lastModifiedBy>CBIC - Banco de Dados</cp:lastModifiedBy>
  <cp:lastPrinted>2025-09-19T18:21:20Z</cp:lastPrinted>
  <dcterms:created xsi:type="dcterms:W3CDTF">2008-05-12T17:56:17Z</dcterms:created>
  <dcterms:modified xsi:type="dcterms:W3CDTF">2025-09-22T17:10:51Z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3598800</vt:r8>
  </property>
  <property fmtid="{D5CDD505-2E9C-101B-9397-08002B2CF9AE}" pid="4" name="MediaServiceImageTags">
    <vt:lpwstr/>
  </property>
</Properties>
</file>