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1355" windowHeight="5265" activeTab="3"/>
  </bookViews>
  <sheets>
    <sheet name="2016" sheetId="6" r:id="rId1"/>
    <sheet name="2017" sheetId="8" r:id="rId2"/>
    <sheet name="2018" sheetId="9" r:id="rId3"/>
    <sheet name="2019" sheetId="10" r:id="rId4"/>
  </sheets>
  <calcPr calcId="145621" calcOnSave="0" concurrentCalc="0"/>
</workbook>
</file>

<file path=xl/calcChain.xml><?xml version="1.0" encoding="utf-8"?>
<calcChain xmlns="http://schemas.openxmlformats.org/spreadsheetml/2006/main">
  <c r="E62" i="10" l="1"/>
  <c r="D62" i="10"/>
  <c r="C60" i="10"/>
  <c r="C59" i="10"/>
  <c r="C58" i="10"/>
  <c r="C57" i="10"/>
  <c r="C56" i="10"/>
  <c r="C55" i="10"/>
  <c r="E54" i="10"/>
  <c r="D54" i="10"/>
  <c r="C53" i="10"/>
  <c r="C52" i="10"/>
  <c r="C51" i="10"/>
  <c r="C50" i="10"/>
  <c r="C49" i="10"/>
  <c r="C48" i="10"/>
  <c r="E47" i="10"/>
  <c r="D47" i="10"/>
  <c r="C46" i="10"/>
  <c r="C45" i="10"/>
  <c r="C44" i="10"/>
  <c r="C43" i="10"/>
  <c r="C42" i="10"/>
  <c r="C41" i="10"/>
  <c r="C40" i="10"/>
  <c r="C39" i="10"/>
  <c r="C38" i="10"/>
  <c r="E38" i="10"/>
  <c r="D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E19" i="10"/>
  <c r="D19" i="10"/>
  <c r="C18" i="10"/>
  <c r="C17" i="10"/>
  <c r="C16" i="10"/>
  <c r="C15" i="10"/>
  <c r="C14" i="10"/>
  <c r="C13" i="10"/>
  <c r="C12" i="10"/>
  <c r="C11" i="10"/>
  <c r="C10" i="10"/>
  <c r="C9" i="10"/>
  <c r="E8" i="10"/>
  <c r="D8" i="10"/>
  <c r="E62" i="9"/>
  <c r="D62" i="9"/>
  <c r="C60" i="9"/>
  <c r="C59" i="9"/>
  <c r="C58" i="9"/>
  <c r="C57" i="9"/>
  <c r="C56" i="9"/>
  <c r="C55" i="9"/>
  <c r="E54" i="9"/>
  <c r="D54" i="9"/>
  <c r="C53" i="9"/>
  <c r="C52" i="9"/>
  <c r="C51" i="9"/>
  <c r="C50" i="9"/>
  <c r="C49" i="9"/>
  <c r="C48" i="9"/>
  <c r="E47" i="9"/>
  <c r="D47" i="9"/>
  <c r="C46" i="9"/>
  <c r="C45" i="9"/>
  <c r="C44" i="9"/>
  <c r="C43" i="9"/>
  <c r="C42" i="9"/>
  <c r="C41" i="9"/>
  <c r="C40" i="9"/>
  <c r="C39" i="9"/>
  <c r="E38" i="9"/>
  <c r="D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E19" i="9"/>
  <c r="D19" i="9"/>
  <c r="C18" i="9"/>
  <c r="C17" i="9"/>
  <c r="C16" i="9"/>
  <c r="C15" i="9"/>
  <c r="C14" i="9"/>
  <c r="C13" i="9"/>
  <c r="C12" i="9"/>
  <c r="C11" i="9"/>
  <c r="C10" i="9"/>
  <c r="C9" i="9"/>
  <c r="E8" i="9"/>
  <c r="D8" i="9"/>
  <c r="E62" i="8"/>
  <c r="D62" i="8"/>
  <c r="C59" i="8"/>
  <c r="C56" i="8"/>
  <c r="C55" i="8"/>
  <c r="D54" i="8"/>
  <c r="C52" i="8"/>
  <c r="C51" i="8"/>
  <c r="C50" i="8"/>
  <c r="C49" i="8"/>
  <c r="C48" i="8"/>
  <c r="E47" i="8"/>
  <c r="D47" i="8"/>
  <c r="C47" i="8"/>
  <c r="C46" i="8"/>
  <c r="C44" i="8"/>
  <c r="C42" i="8"/>
  <c r="C41" i="8"/>
  <c r="C40" i="8"/>
  <c r="C39" i="8"/>
  <c r="C36" i="8"/>
  <c r="C35" i="8"/>
  <c r="C33" i="8"/>
  <c r="C31" i="8"/>
  <c r="C29" i="8"/>
  <c r="C28" i="8"/>
  <c r="C26" i="8"/>
  <c r="C22" i="8"/>
  <c r="C21" i="8"/>
  <c r="C20" i="8"/>
  <c r="C18" i="8"/>
  <c r="C17" i="8"/>
  <c r="C16" i="8"/>
  <c r="C14" i="8"/>
  <c r="C13" i="8"/>
  <c r="C12" i="8"/>
  <c r="C11" i="8"/>
  <c r="C10" i="8"/>
  <c r="C9" i="8"/>
  <c r="D8" i="8"/>
  <c r="C62" i="10"/>
  <c r="C19" i="10"/>
  <c r="C54" i="10"/>
  <c r="C47" i="10"/>
  <c r="E61" i="10"/>
  <c r="E63" i="10"/>
  <c r="C8" i="10"/>
  <c r="D61" i="10"/>
  <c r="D63" i="10"/>
  <c r="C38" i="9"/>
  <c r="C19" i="9"/>
  <c r="C54" i="9"/>
  <c r="D61" i="9"/>
  <c r="D63" i="9"/>
  <c r="C47" i="9"/>
  <c r="C62" i="9"/>
  <c r="E61" i="9"/>
  <c r="E63" i="9"/>
  <c r="C8" i="9"/>
  <c r="D61" i="8"/>
  <c r="C19" i="8"/>
  <c r="C62" i="8"/>
  <c r="C9" i="6"/>
  <c r="D47" i="6"/>
  <c r="E61" i="6"/>
  <c r="E63" i="6"/>
  <c r="E62" i="6"/>
  <c r="D62" i="6"/>
  <c r="C62" i="6"/>
  <c r="D63" i="6"/>
  <c r="E38" i="6"/>
  <c r="E8" i="6"/>
  <c r="C47" i="6"/>
  <c r="C59" i="6"/>
  <c r="C58" i="6"/>
  <c r="C57" i="6"/>
  <c r="C56" i="6"/>
  <c r="C55" i="6"/>
  <c r="C52" i="6"/>
  <c r="C51" i="6"/>
  <c r="C50" i="6"/>
  <c r="C49" i="6"/>
  <c r="C48" i="6"/>
  <c r="C45" i="6"/>
  <c r="C44" i="6"/>
  <c r="C43" i="6"/>
  <c r="C42" i="6"/>
  <c r="C41" i="6"/>
  <c r="C40" i="6"/>
  <c r="C39" i="6"/>
  <c r="C37" i="6"/>
  <c r="C36" i="6"/>
  <c r="C35" i="6"/>
  <c r="C33" i="6"/>
  <c r="C31" i="6"/>
  <c r="C30" i="6"/>
  <c r="C28" i="6"/>
  <c r="C27" i="6"/>
  <c r="C25" i="6"/>
  <c r="C22" i="6"/>
  <c r="C21" i="6"/>
  <c r="C18" i="6"/>
  <c r="C17" i="6"/>
  <c r="C16" i="6"/>
  <c r="C15" i="6"/>
  <c r="C14" i="6"/>
  <c r="C13" i="6"/>
  <c r="C12" i="6"/>
  <c r="C63" i="6"/>
  <c r="C61" i="10"/>
  <c r="C63" i="10"/>
  <c r="C61" i="9"/>
  <c r="C63" i="9"/>
  <c r="C63" i="8"/>
  <c r="E54" i="6"/>
  <c r="E47" i="6"/>
</calcChain>
</file>

<file path=xl/sharedStrings.xml><?xml version="1.0" encoding="utf-8"?>
<sst xmlns="http://schemas.openxmlformats.org/spreadsheetml/2006/main" count="268" uniqueCount="67">
  <si>
    <t>Região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</si>
  <si>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</si>
  <si>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</si>
  <si>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</si>
  <si>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</si>
  <si>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</si>
  <si>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</si>
  <si>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</si>
  <si>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RM Belém</t>
  </si>
  <si>
    <t>Região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</si>
  <si>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</si>
  <si>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</si>
  <si>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</si>
  <si>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</si>
  <si>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</si>
  <si>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</si>
  <si>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</si>
  <si>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</si>
  <si>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</si>
  <si>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RM Fortaleza</t>
  </si>
  <si>
    <t xml:space="preserve">   RM Recife</t>
  </si>
  <si>
    <t xml:space="preserve">   RM Salvador</t>
  </si>
  <si>
    <t>Região Sudeste</t>
  </si>
  <si>
    <t>Minas Gerais</t>
  </si>
  <si>
    <t>Espírito Santo</t>
  </si>
  <si>
    <t>Rio de Janeiro</t>
  </si>
  <si>
    <t>São Paulo</t>
  </si>
  <si>
    <t xml:space="preserve">   RM Belo Horizonte</t>
  </si>
  <si>
    <t xml:space="preserve">   RM Rio de Janeiro</t>
  </si>
  <si>
    <t xml:space="preserve">   RM São Paulo</t>
  </si>
  <si>
    <t>Paraná</t>
  </si>
  <si>
    <t>Santa Catarina</t>
  </si>
  <si>
    <t>Rio Grande do Sul</t>
  </si>
  <si>
    <t>Região Centro-Oeste</t>
  </si>
  <si>
    <t>Mato Grosso do Sul</t>
  </si>
  <si>
    <t>Mato Grosso</t>
  </si>
  <si>
    <t>Distrito Federal</t>
  </si>
  <si>
    <t>Total das RMs</t>
  </si>
  <si>
    <t>BRASIL, GRANDES REGIÕES, UF E REGIÕES METROPOLITANAS</t>
  </si>
  <si>
    <t>Região Sul</t>
  </si>
  <si>
    <t>Goiás</t>
  </si>
  <si>
    <t>BRASIL</t>
  </si>
  <si>
    <t xml:space="preserve">   RM Curitiba</t>
  </si>
  <si>
    <t xml:space="preserve">   RM Porto Alegre</t>
  </si>
  <si>
    <t>Demais áreas</t>
  </si>
  <si>
    <t>Especificação</t>
  </si>
  <si>
    <t>Total</t>
  </si>
  <si>
    <t>Urbano</t>
  </si>
  <si>
    <t>Rural</t>
  </si>
  <si>
    <t>Déficit Habitacional</t>
  </si>
  <si>
    <t xml:space="preserve">   RM Manaus</t>
  </si>
  <si>
    <t xml:space="preserve">   RM Macapá</t>
  </si>
  <si>
    <t xml:space="preserve">   RM Grande São Luís</t>
  </si>
  <si>
    <t xml:space="preserve">   RIDE Grande Teresina</t>
  </si>
  <si>
    <t xml:space="preserve">   RM Natal</t>
  </si>
  <si>
    <t xml:space="preserve">   RM João Pessoa</t>
  </si>
  <si>
    <t xml:space="preserve">   RM Maceió</t>
  </si>
  <si>
    <t xml:space="preserve">   RM Aracaju</t>
  </si>
  <si>
    <t xml:space="preserve">   RM Grande Vitória</t>
  </si>
  <si>
    <t xml:space="preserve">   RM Florianópolis</t>
  </si>
  <si>
    <t xml:space="preserve">   RM Vale do Rio Cuiabá</t>
  </si>
  <si>
    <t xml:space="preserve">   RM Goiânia</t>
  </si>
  <si>
    <t>Fonte: Dados básicos: Instituto Brasileiro de Geografia e Estatística (IBGE), 2016-2019.</t>
  </si>
  <si>
    <t>Elaboração: Fundação João Pinheiro (FJP).</t>
  </si>
  <si>
    <t>Total Relativo (%)</t>
  </si>
  <si>
    <t>DÉFICIT HABITACIONAL TOTAL POR SITUAÇÃO DE DOMICÍLIO E DÉFICIT HABITACIONAL RELATIVO</t>
  </si>
  <si>
    <t>Obs.: Déficit Habitacional Relativo aos domicílios particulares permanentes  e improvisados.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</si>
</sst>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7"/>
      <color indexed="4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color indexed="4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sz val="7"/>
      <color indexed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38" fontId="11" fillId="3" borderId="10" xfId="0" applyNumberFormat="1" applyFont="1" applyFill="1" applyBorder="1" applyAlignment="1">
      <alignment horizontal="center" vertical="center"/>
    </xf>
    <xf numFmtId="38" fontId="17" fillId="5" borderId="8" xfId="0" applyNumberFormat="1" applyFont="1" applyFill="1" applyBorder="1" applyAlignment="1">
      <alignment horizontal="center" vertical="center"/>
    </xf>
    <xf numFmtId="38" fontId="17" fillId="5" borderId="1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3" fontId="13" fillId="4" borderId="12" xfId="0" applyNumberFormat="1" applyFont="1" applyFill="1" applyBorder="1" applyAlignment="1">
      <alignment horizontal="center" vertical="center"/>
    </xf>
    <xf numFmtId="3" fontId="13" fillId="4" borderId="0" xfId="0" applyNumberFormat="1" applyFont="1" applyFill="1" applyBorder="1" applyAlignment="1">
      <alignment horizontal="center" vertical="center"/>
    </xf>
    <xf numFmtId="3" fontId="13" fillId="4" borderId="13" xfId="0" applyNumberFormat="1" applyFont="1" applyFill="1" applyBorder="1" applyAlignment="1">
      <alignment horizontal="center" vertical="center"/>
    </xf>
    <xf numFmtId="38" fontId="17" fillId="0" borderId="0" xfId="0" applyNumberFormat="1" applyFont="1" applyBorder="1" applyAlignment="1">
      <alignment horizontal="center" vertical="center"/>
    </xf>
    <xf numFmtId="38" fontId="17" fillId="0" borderId="13" xfId="0" applyNumberFormat="1" applyFont="1" applyBorder="1" applyAlignment="1">
      <alignment horizontal="center" vertical="center"/>
    </xf>
    <xf numFmtId="38" fontId="11" fillId="0" borderId="12" xfId="0" applyNumberFormat="1" applyFont="1" applyBorder="1" applyAlignment="1">
      <alignment horizontal="center" vertical="center"/>
    </xf>
    <xf numFmtId="38" fontId="17" fillId="6" borderId="0" xfId="0" applyNumberFormat="1" applyFont="1" applyFill="1" applyBorder="1" applyAlignment="1">
      <alignment horizontal="center" vertical="center"/>
    </xf>
    <xf numFmtId="38" fontId="3" fillId="3" borderId="10" xfId="0" applyNumberFormat="1" applyFont="1" applyFill="1" applyBorder="1" applyAlignment="1">
      <alignment horizontal="center" vertical="center"/>
    </xf>
    <xf numFmtId="38" fontId="16" fillId="0" borderId="14" xfId="0" applyNumberFormat="1" applyFont="1" applyFill="1" applyBorder="1" applyAlignment="1">
      <alignment horizontal="center" vertical="center"/>
    </xf>
    <xf numFmtId="38" fontId="12" fillId="0" borderId="6" xfId="0" applyNumberFormat="1" applyFont="1" applyFill="1" applyBorder="1" applyAlignment="1">
      <alignment horizontal="center" vertical="center"/>
    </xf>
    <xf numFmtId="38" fontId="12" fillId="0" borderId="15" xfId="0" applyNumberFormat="1" applyFont="1" applyFill="1" applyBorder="1" applyAlignment="1">
      <alignment horizontal="center" vertical="center"/>
    </xf>
    <xf numFmtId="38" fontId="16" fillId="0" borderId="16" xfId="0" applyNumberFormat="1" applyFont="1" applyFill="1" applyBorder="1" applyAlignment="1">
      <alignment horizontal="center" vertical="center"/>
    </xf>
    <xf numFmtId="38" fontId="12" fillId="0" borderId="17" xfId="0" applyNumberFormat="1" applyFont="1" applyFill="1" applyBorder="1" applyAlignment="1">
      <alignment horizontal="center" vertical="center"/>
    </xf>
    <xf numFmtId="38" fontId="12" fillId="0" borderId="18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3" fillId="4" borderId="0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/>
    </xf>
    <xf numFmtId="164" fontId="16" fillId="0" borderId="1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F112"/>
  <sheetViews>
    <sheetView showGridLines="0" zoomScaleNormal="100" workbookViewId="0">
      <selection activeCell="B69" sqref="B68:B69"/>
    </sheetView>
  </sheetViews>
  <sheetFormatPr defaultRowHeight="12.75" x14ac:dyDescent="0.2"/>
  <cols>
    <col min="1" max="1" width="9.140625" style="1"/>
    <col min="2" max="2" width="25.85546875" style="1" customWidth="1"/>
    <col min="3" max="3" width="13.7109375" style="3" customWidth="1"/>
    <col min="4" max="5" width="15.140625" style="3" customWidth="1"/>
    <col min="6" max="6" width="14.42578125" style="3" customWidth="1"/>
    <col min="7" max="16384" width="9.140625" style="1"/>
  </cols>
  <sheetData>
    <row r="2" spans="2:6" ht="27.75" customHeight="1" x14ac:dyDescent="0.2">
      <c r="B2" s="53" t="s">
        <v>65</v>
      </c>
      <c r="C2" s="53"/>
      <c r="D2" s="53"/>
      <c r="E2" s="53"/>
      <c r="F2" s="53"/>
    </row>
    <row r="3" spans="2:6" x14ac:dyDescent="0.2">
      <c r="B3" s="51" t="s">
        <v>38</v>
      </c>
      <c r="C3" s="51"/>
      <c r="D3" s="51"/>
      <c r="E3" s="51"/>
      <c r="F3" s="51"/>
    </row>
    <row r="4" spans="2:6" x14ac:dyDescent="0.2">
      <c r="B4" s="52">
        <v>2016</v>
      </c>
      <c r="C4" s="52"/>
      <c r="D4" s="52"/>
      <c r="E4" s="52"/>
      <c r="F4" s="52"/>
    </row>
    <row r="5" spans="2:6" ht="6.75" customHeight="1" x14ac:dyDescent="0.2">
      <c r="B5" s="14"/>
      <c r="C5" s="14"/>
      <c r="D5" s="14"/>
      <c r="E5" s="14"/>
      <c r="F5" s="14"/>
    </row>
    <row r="6" spans="2:6" ht="15.75" customHeight="1" x14ac:dyDescent="0.2">
      <c r="B6" s="47" t="s">
        <v>45</v>
      </c>
      <c r="C6" s="49" t="s">
        <v>49</v>
      </c>
      <c r="D6" s="50"/>
      <c r="E6" s="50"/>
      <c r="F6" s="50"/>
    </row>
    <row r="7" spans="2:6" ht="26.25" customHeight="1" x14ac:dyDescent="0.2">
      <c r="B7" s="48"/>
      <c r="C7" s="12" t="s">
        <v>46</v>
      </c>
      <c r="D7" s="11" t="s">
        <v>47</v>
      </c>
      <c r="E7" s="13" t="s">
        <v>48</v>
      </c>
      <c r="F7" s="13" t="s">
        <v>64</v>
      </c>
    </row>
    <row r="8" spans="2:6" s="8" customFormat="1" ht="12" x14ac:dyDescent="0.2">
      <c r="B8" s="9" t="s">
        <v>0</v>
      </c>
      <c r="C8" s="19">
        <v>678575</v>
      </c>
      <c r="D8" s="20">
        <v>508136</v>
      </c>
      <c r="E8" s="21">
        <f>E9+E10+E11+E13+E14+E16+E18</f>
        <v>170437.80756150954</v>
      </c>
      <c r="F8" s="39">
        <v>13.3</v>
      </c>
    </row>
    <row r="9" spans="2:6" s="4" customFormat="1" x14ac:dyDescent="0.2">
      <c r="B9" s="10" t="s">
        <v>1</v>
      </c>
      <c r="C9" s="22">
        <f>SUM(D9:E9)</f>
        <v>76223.024099666698</v>
      </c>
      <c r="D9" s="23">
        <v>59740.690519018797</v>
      </c>
      <c r="E9" s="24">
        <v>16482.333580647901</v>
      </c>
      <c r="F9" s="40">
        <v>13.2</v>
      </c>
    </row>
    <row r="10" spans="2:6" s="4" customFormat="1" x14ac:dyDescent="0.2">
      <c r="B10" s="10" t="s">
        <v>2</v>
      </c>
      <c r="C10" s="22">
        <v>23738</v>
      </c>
      <c r="D10" s="23">
        <v>18535.220884957016</v>
      </c>
      <c r="E10" s="24">
        <v>5202.2739542972495</v>
      </c>
      <c r="F10" s="40">
        <v>10</v>
      </c>
    </row>
    <row r="11" spans="2:6" s="4" customFormat="1" x14ac:dyDescent="0.2">
      <c r="B11" s="10" t="s">
        <v>3</v>
      </c>
      <c r="C11" s="22">
        <v>162563</v>
      </c>
      <c r="D11" s="23">
        <v>140242.90570908101</v>
      </c>
      <c r="E11" s="24">
        <v>22319.031141448373</v>
      </c>
      <c r="F11" s="40">
        <v>15.5</v>
      </c>
    </row>
    <row r="12" spans="2:6" s="4" customFormat="1" x14ac:dyDescent="0.2">
      <c r="B12" s="15" t="s">
        <v>50</v>
      </c>
      <c r="C12" s="25">
        <f t="shared" ref="C12:C18" si="0">SUM(D12:E12)</f>
        <v>108266.21583276129</v>
      </c>
      <c r="D12" s="26">
        <v>102515.76955950461</v>
      </c>
      <c r="E12" s="27">
        <v>5750.4462732566799</v>
      </c>
      <c r="F12" s="41">
        <v>15.5</v>
      </c>
    </row>
    <row r="13" spans="2:6" s="4" customFormat="1" x14ac:dyDescent="0.2">
      <c r="B13" s="10" t="s">
        <v>4</v>
      </c>
      <c r="C13" s="22">
        <f t="shared" si="0"/>
        <v>19549.690480193171</v>
      </c>
      <c r="D13" s="23">
        <v>16300.776410829882</v>
      </c>
      <c r="E13" s="24">
        <v>3248.9140693632899</v>
      </c>
      <c r="F13" s="40">
        <v>14.2</v>
      </c>
    </row>
    <row r="14" spans="2:6" x14ac:dyDescent="0.2">
      <c r="B14" s="10" t="s">
        <v>5</v>
      </c>
      <c r="C14" s="22">
        <f t="shared" si="0"/>
        <v>322015.83959077549</v>
      </c>
      <c r="D14" s="23">
        <v>213655.4924537834</v>
      </c>
      <c r="E14" s="24">
        <v>108360.34713699209</v>
      </c>
      <c r="F14" s="40">
        <v>13.4</v>
      </c>
    </row>
    <row r="15" spans="2:6" s="4" customFormat="1" x14ac:dyDescent="0.2">
      <c r="B15" s="15" t="s">
        <v>8</v>
      </c>
      <c r="C15" s="25">
        <f t="shared" si="0"/>
        <v>62815.584069046512</v>
      </c>
      <c r="D15" s="26">
        <v>62438.680335521902</v>
      </c>
      <c r="E15" s="27">
        <v>376.90373352461</v>
      </c>
      <c r="F15" s="41">
        <v>9.5</v>
      </c>
    </row>
    <row r="16" spans="2:6" s="4" customFormat="1" x14ac:dyDescent="0.2">
      <c r="B16" s="10" t="s">
        <v>6</v>
      </c>
      <c r="C16" s="22">
        <f t="shared" si="0"/>
        <v>29828.477210022116</v>
      </c>
      <c r="D16" s="23">
        <v>26453.787957296059</v>
      </c>
      <c r="E16" s="24">
        <v>3374.6892527260588</v>
      </c>
      <c r="F16" s="40">
        <v>14</v>
      </c>
    </row>
    <row r="17" spans="2:6" s="8" customFormat="1" ht="12" x14ac:dyDescent="0.2">
      <c r="B17" s="15" t="s">
        <v>51</v>
      </c>
      <c r="C17" s="25">
        <f t="shared" si="0"/>
        <v>22323.552181270123</v>
      </c>
      <c r="D17" s="26">
        <v>21143.541306166662</v>
      </c>
      <c r="E17" s="27">
        <v>1180.010875103462</v>
      </c>
      <c r="F17" s="41">
        <v>14.2</v>
      </c>
    </row>
    <row r="18" spans="2:6" s="4" customFormat="1" x14ac:dyDescent="0.2">
      <c r="B18" s="10" t="s">
        <v>7</v>
      </c>
      <c r="C18" s="22">
        <f t="shared" si="0"/>
        <v>44656.178437135633</v>
      </c>
      <c r="D18" s="28">
        <v>33205.960011101051</v>
      </c>
      <c r="E18" s="29">
        <v>11450.21842603458</v>
      </c>
      <c r="F18" s="40">
        <v>9</v>
      </c>
    </row>
    <row r="19" spans="2:6" s="4" customFormat="1" x14ac:dyDescent="0.2">
      <c r="B19" s="9" t="s">
        <v>9</v>
      </c>
      <c r="C19" s="19">
        <v>1709034</v>
      </c>
      <c r="D19" s="20">
        <v>1246093</v>
      </c>
      <c r="E19" s="21">
        <v>462941</v>
      </c>
      <c r="F19" s="39">
        <v>9.3000000000000007</v>
      </c>
    </row>
    <row r="20" spans="2:6" s="4" customFormat="1" x14ac:dyDescent="0.2">
      <c r="B20" s="10" t="s">
        <v>10</v>
      </c>
      <c r="C20" s="30">
        <v>367873</v>
      </c>
      <c r="D20" s="28">
        <v>173456.33393052849</v>
      </c>
      <c r="E20" s="29">
        <v>194417.307131654</v>
      </c>
      <c r="F20" s="40">
        <v>17.899999999999999</v>
      </c>
    </row>
    <row r="21" spans="2:6" x14ac:dyDescent="0.2">
      <c r="B21" s="15" t="s">
        <v>52</v>
      </c>
      <c r="C21" s="25">
        <f t="shared" ref="C21:C37" si="1">SUM(D21:E21)</f>
        <v>51372.505921227661</v>
      </c>
      <c r="D21" s="26">
        <v>44097.75321438635</v>
      </c>
      <c r="E21" s="27">
        <v>7274.7527068413101</v>
      </c>
      <c r="F21" s="41">
        <v>11.8</v>
      </c>
    </row>
    <row r="22" spans="2:6" s="4" customFormat="1" x14ac:dyDescent="0.2">
      <c r="B22" s="10" t="s">
        <v>11</v>
      </c>
      <c r="C22" s="30">
        <f t="shared" si="1"/>
        <v>111815.0115243342</v>
      </c>
      <c r="D22" s="28">
        <v>61698.867921781602</v>
      </c>
      <c r="E22" s="29">
        <v>50116.143602552598</v>
      </c>
      <c r="F22" s="40">
        <v>10.7</v>
      </c>
    </row>
    <row r="23" spans="2:6" s="4" customFormat="1" x14ac:dyDescent="0.2">
      <c r="B23" s="15" t="s">
        <v>53</v>
      </c>
      <c r="C23" s="25">
        <v>41901</v>
      </c>
      <c r="D23" s="26">
        <v>25436.15183384941</v>
      </c>
      <c r="E23" s="27">
        <v>16466.230798005497</v>
      </c>
      <c r="F23" s="41">
        <v>11.3</v>
      </c>
    </row>
    <row r="24" spans="2:6" s="4" customFormat="1" x14ac:dyDescent="0.2">
      <c r="B24" s="10" t="s">
        <v>12</v>
      </c>
      <c r="C24" s="30">
        <v>238411</v>
      </c>
      <c r="D24" s="28">
        <v>203529.23275451927</v>
      </c>
      <c r="E24" s="29">
        <v>34883.203099280494</v>
      </c>
      <c r="F24" s="40">
        <v>8.4</v>
      </c>
    </row>
    <row r="25" spans="2:6" x14ac:dyDescent="0.2">
      <c r="B25" s="15" t="s">
        <v>19</v>
      </c>
      <c r="C25" s="25">
        <f t="shared" si="1"/>
        <v>120527.16513119364</v>
      </c>
      <c r="D25" s="26">
        <v>116379.01753094055</v>
      </c>
      <c r="E25" s="27">
        <v>4148.1476002530999</v>
      </c>
      <c r="F25" s="41">
        <v>9.6</v>
      </c>
    </row>
    <row r="26" spans="2:6" s="4" customFormat="1" x14ac:dyDescent="0.2">
      <c r="B26" s="10" t="s">
        <v>13</v>
      </c>
      <c r="C26" s="30">
        <v>86287</v>
      </c>
      <c r="D26" s="28">
        <v>67298.229287640701</v>
      </c>
      <c r="E26" s="29">
        <v>18990.032850131211</v>
      </c>
      <c r="F26" s="40">
        <v>7.8</v>
      </c>
    </row>
    <row r="27" spans="2:6" s="4" customFormat="1" x14ac:dyDescent="0.2">
      <c r="B27" s="15" t="s">
        <v>54</v>
      </c>
      <c r="C27" s="25">
        <f t="shared" si="1"/>
        <v>36720.440821670869</v>
      </c>
      <c r="D27" s="26">
        <v>32797.878850672932</v>
      </c>
      <c r="E27" s="27">
        <v>3922.5619709979401</v>
      </c>
      <c r="F27" s="41">
        <v>7.7</v>
      </c>
    </row>
    <row r="28" spans="2:6" s="4" customFormat="1" x14ac:dyDescent="0.2">
      <c r="B28" s="10" t="s">
        <v>14</v>
      </c>
      <c r="C28" s="30">
        <f t="shared" si="1"/>
        <v>101150.97105723276</v>
      </c>
      <c r="D28" s="28">
        <v>85529.239949913317</v>
      </c>
      <c r="E28" s="29">
        <v>15621.731107319451</v>
      </c>
      <c r="F28" s="40">
        <v>8</v>
      </c>
    </row>
    <row r="29" spans="2:6" x14ac:dyDescent="0.2">
      <c r="B29" s="15" t="s">
        <v>55</v>
      </c>
      <c r="C29" s="25">
        <v>31587</v>
      </c>
      <c r="D29" s="26">
        <v>29571.434123636427</v>
      </c>
      <c r="E29" s="27">
        <v>2016.316878656093</v>
      </c>
      <c r="F29" s="41">
        <v>7.7</v>
      </c>
    </row>
    <row r="30" spans="2:6" s="8" customFormat="1" ht="12" x14ac:dyDescent="0.2">
      <c r="B30" s="10" t="s">
        <v>15</v>
      </c>
      <c r="C30" s="30">
        <f t="shared" si="1"/>
        <v>242377.24676669692</v>
      </c>
      <c r="D30" s="28">
        <v>216646.5804375383</v>
      </c>
      <c r="E30" s="29">
        <v>25730.666329158601</v>
      </c>
      <c r="F30" s="40">
        <v>7.7</v>
      </c>
    </row>
    <row r="31" spans="2:6" s="4" customFormat="1" x14ac:dyDescent="0.2">
      <c r="B31" s="15" t="s">
        <v>20</v>
      </c>
      <c r="C31" s="25">
        <f t="shared" si="1"/>
        <v>112250.49803106255</v>
      </c>
      <c r="D31" s="26">
        <v>111051.10782868198</v>
      </c>
      <c r="E31" s="27">
        <v>1199.3902023805699</v>
      </c>
      <c r="F31" s="41">
        <v>8.3000000000000007</v>
      </c>
    </row>
    <row r="32" spans="2:6" x14ac:dyDescent="0.2">
      <c r="B32" s="10" t="s">
        <v>16</v>
      </c>
      <c r="C32" s="30">
        <v>105763</v>
      </c>
      <c r="D32" s="28">
        <v>84174.317014725661</v>
      </c>
      <c r="E32" s="29">
        <v>21589.714511500719</v>
      </c>
      <c r="F32" s="40">
        <v>10</v>
      </c>
    </row>
    <row r="33" spans="2:6" s="4" customFormat="1" x14ac:dyDescent="0.2">
      <c r="B33" s="15" t="s">
        <v>56</v>
      </c>
      <c r="C33" s="25">
        <f t="shared" si="1"/>
        <v>47437.227777694701</v>
      </c>
      <c r="D33" s="26">
        <v>46793.859785750697</v>
      </c>
      <c r="E33" s="27">
        <v>643.36799194400601</v>
      </c>
      <c r="F33" s="41">
        <v>11.3</v>
      </c>
    </row>
    <row r="34" spans="2:6" s="4" customFormat="1" x14ac:dyDescent="0.2">
      <c r="B34" s="10" t="s">
        <v>17</v>
      </c>
      <c r="C34" s="30">
        <v>68415</v>
      </c>
      <c r="D34" s="28">
        <v>56308.093187907696</v>
      </c>
      <c r="E34" s="29">
        <v>12105.98744090497</v>
      </c>
      <c r="F34" s="40">
        <v>9</v>
      </c>
    </row>
    <row r="35" spans="2:6" x14ac:dyDescent="0.2">
      <c r="B35" s="15" t="s">
        <v>57</v>
      </c>
      <c r="C35" s="25">
        <f t="shared" si="1"/>
        <v>31148.102375179529</v>
      </c>
      <c r="D35" s="26">
        <v>30817.625248300115</v>
      </c>
      <c r="E35" s="27">
        <v>330.47712687941203</v>
      </c>
      <c r="F35" s="41">
        <v>9.6</v>
      </c>
    </row>
    <row r="36" spans="2:6" s="4" customFormat="1" x14ac:dyDescent="0.2">
      <c r="B36" s="10" t="s">
        <v>18</v>
      </c>
      <c r="C36" s="30">
        <f t="shared" si="1"/>
        <v>386940.67192618264</v>
      </c>
      <c r="D36" s="28">
        <v>297453.15775008401</v>
      </c>
      <c r="E36" s="29">
        <v>89487.514176098615</v>
      </c>
      <c r="F36" s="40">
        <v>7.7</v>
      </c>
    </row>
    <row r="37" spans="2:6" x14ac:dyDescent="0.2">
      <c r="B37" s="15" t="s">
        <v>21</v>
      </c>
      <c r="C37" s="25">
        <f t="shared" si="1"/>
        <v>117635.34908542219</v>
      </c>
      <c r="D37" s="26">
        <v>115897.10050811199</v>
      </c>
      <c r="E37" s="27">
        <v>1738.2485773101901</v>
      </c>
      <c r="F37" s="41">
        <v>8.5</v>
      </c>
    </row>
    <row r="38" spans="2:6" s="8" customFormat="1" ht="12" x14ac:dyDescent="0.2">
      <c r="B38" s="9" t="s">
        <v>22</v>
      </c>
      <c r="C38" s="19">
        <v>2173457</v>
      </c>
      <c r="D38" s="20">
        <v>2098754</v>
      </c>
      <c r="E38" s="21">
        <f>E39+E41+E43+E45</f>
        <v>74703.637247264007</v>
      </c>
      <c r="F38" s="39">
        <v>7.2</v>
      </c>
    </row>
    <row r="39" spans="2:6" s="4" customFormat="1" x14ac:dyDescent="0.2">
      <c r="B39" s="10" t="s">
        <v>23</v>
      </c>
      <c r="C39" s="30">
        <f t="shared" ref="C39:C45" si="2">SUM(D39:E39)</f>
        <v>428329.02731566003</v>
      </c>
      <c r="D39" s="28">
        <v>392396.98386670946</v>
      </c>
      <c r="E39" s="29">
        <v>35932.043448950586</v>
      </c>
      <c r="F39" s="40">
        <v>6</v>
      </c>
    </row>
    <row r="40" spans="2:6" x14ac:dyDescent="0.2">
      <c r="B40" s="15" t="s">
        <v>27</v>
      </c>
      <c r="C40" s="25">
        <f t="shared" si="2"/>
        <v>96297.502188285114</v>
      </c>
      <c r="D40" s="26">
        <v>95619.777770021523</v>
      </c>
      <c r="E40" s="27">
        <v>677.72441826358897</v>
      </c>
      <c r="F40" s="41">
        <v>5.5</v>
      </c>
    </row>
    <row r="41" spans="2:6" s="4" customFormat="1" x14ac:dyDescent="0.2">
      <c r="B41" s="10" t="s">
        <v>24</v>
      </c>
      <c r="C41" s="30">
        <f t="shared" si="2"/>
        <v>80906.205404220658</v>
      </c>
      <c r="D41" s="28">
        <v>76411.056388725512</v>
      </c>
      <c r="E41" s="29">
        <v>4495.1490154951498</v>
      </c>
      <c r="F41" s="40">
        <v>6</v>
      </c>
    </row>
    <row r="42" spans="2:6" s="4" customFormat="1" x14ac:dyDescent="0.2">
      <c r="B42" s="15" t="s">
        <v>58</v>
      </c>
      <c r="C42" s="25">
        <f t="shared" si="2"/>
        <v>41223.616320529545</v>
      </c>
      <c r="D42" s="26">
        <v>40754.142972400237</v>
      </c>
      <c r="E42" s="27">
        <v>469.47334812930899</v>
      </c>
      <c r="F42" s="41">
        <v>6.2</v>
      </c>
    </row>
    <row r="43" spans="2:6" x14ac:dyDescent="0.2">
      <c r="B43" s="10" t="s">
        <v>25</v>
      </c>
      <c r="C43" s="30">
        <f t="shared" si="2"/>
        <v>476752.24451945082</v>
      </c>
      <c r="D43" s="28">
        <v>466290.61003373581</v>
      </c>
      <c r="E43" s="29">
        <v>10461.634485715</v>
      </c>
      <c r="F43" s="40">
        <v>7.5</v>
      </c>
    </row>
    <row r="44" spans="2:6" s="8" customFormat="1" ht="12" x14ac:dyDescent="0.2">
      <c r="B44" s="15" t="s">
        <v>28</v>
      </c>
      <c r="C44" s="25">
        <f t="shared" si="2"/>
        <v>331044.98056688177</v>
      </c>
      <c r="D44" s="26">
        <v>329644.98056688177</v>
      </c>
      <c r="E44" s="27">
        <v>1400</v>
      </c>
      <c r="F44" s="41">
        <v>7</v>
      </c>
    </row>
    <row r="45" spans="2:6" s="4" customFormat="1" x14ac:dyDescent="0.2">
      <c r="B45" s="10" t="s">
        <v>26</v>
      </c>
      <c r="C45" s="30">
        <f t="shared" si="2"/>
        <v>1187468.7274488145</v>
      </c>
      <c r="D45" s="28">
        <v>1163653.9171517112</v>
      </c>
      <c r="E45" s="29">
        <v>23814.810297103271</v>
      </c>
      <c r="F45" s="40">
        <v>7.7</v>
      </c>
    </row>
    <row r="46" spans="2:6" s="4" customFormat="1" x14ac:dyDescent="0.2">
      <c r="B46" s="15" t="s">
        <v>29</v>
      </c>
      <c r="C46" s="25">
        <v>570803</v>
      </c>
      <c r="D46" s="26">
        <v>564310.08616179903</v>
      </c>
      <c r="E46" s="27">
        <v>6493.8772066489364</v>
      </c>
      <c r="F46" s="41">
        <v>7.8</v>
      </c>
    </row>
    <row r="47" spans="2:6" s="4" customFormat="1" x14ac:dyDescent="0.2">
      <c r="B47" s="9" t="s">
        <v>39</v>
      </c>
      <c r="C47" s="19">
        <f>C48+C50+C52</f>
        <v>605620.94516635325</v>
      </c>
      <c r="D47" s="20">
        <f>D48+D50+D52</f>
        <v>549053.73413112981</v>
      </c>
      <c r="E47" s="21">
        <f>E48+E50+E52</f>
        <v>56567.211035223438</v>
      </c>
      <c r="F47" s="39">
        <v>5.8</v>
      </c>
    </row>
    <row r="48" spans="2:6" s="4" customFormat="1" x14ac:dyDescent="0.2">
      <c r="B48" s="10" t="s">
        <v>30</v>
      </c>
      <c r="C48" s="30">
        <f t="shared" ref="C48:C52" si="3">SUM(D48:E48)</f>
        <v>240090.3141446067</v>
      </c>
      <c r="D48" s="28">
        <v>219296.5293326687</v>
      </c>
      <c r="E48" s="29">
        <v>20793.784811938003</v>
      </c>
      <c r="F48" s="40">
        <v>6.2</v>
      </c>
    </row>
    <row r="49" spans="2:6" s="7" customFormat="1" x14ac:dyDescent="0.2">
      <c r="B49" s="15" t="s">
        <v>42</v>
      </c>
      <c r="C49" s="25">
        <f t="shared" si="3"/>
        <v>78268.755231105868</v>
      </c>
      <c r="D49" s="26">
        <v>75756.254946844725</v>
      </c>
      <c r="E49" s="27">
        <v>2512.5002842611402</v>
      </c>
      <c r="F49" s="41">
        <v>6.3</v>
      </c>
    </row>
    <row r="50" spans="2:6" s="6" customFormat="1" x14ac:dyDescent="0.2">
      <c r="B50" s="10" t="s">
        <v>31</v>
      </c>
      <c r="C50" s="30">
        <f t="shared" si="3"/>
        <v>144639.6603264705</v>
      </c>
      <c r="D50" s="28">
        <v>128412.2220360573</v>
      </c>
      <c r="E50" s="29">
        <v>16227.438290413198</v>
      </c>
      <c r="F50" s="40">
        <v>6</v>
      </c>
    </row>
    <row r="51" spans="2:6" s="6" customFormat="1" x14ac:dyDescent="0.2">
      <c r="B51" s="15" t="s">
        <v>59</v>
      </c>
      <c r="C51" s="25">
        <f t="shared" si="3"/>
        <v>30061.867799233274</v>
      </c>
      <c r="D51" s="26">
        <v>28210.260280952432</v>
      </c>
      <c r="E51" s="27">
        <v>1851.6075182808399</v>
      </c>
      <c r="F51" s="41">
        <v>8.1999999999999993</v>
      </c>
    </row>
    <row r="52" spans="2:6" x14ac:dyDescent="0.2">
      <c r="B52" s="10" t="s">
        <v>32</v>
      </c>
      <c r="C52" s="30">
        <f t="shared" si="3"/>
        <v>220890.97069527602</v>
      </c>
      <c r="D52" s="28">
        <v>201344.98276240379</v>
      </c>
      <c r="E52" s="29">
        <v>19545.987932872238</v>
      </c>
      <c r="F52" s="40">
        <v>5.3</v>
      </c>
    </row>
    <row r="53" spans="2:6" x14ac:dyDescent="0.2">
      <c r="B53" s="15" t="s">
        <v>43</v>
      </c>
      <c r="C53" s="25">
        <v>87059</v>
      </c>
      <c r="D53" s="26">
        <v>85983.12750191438</v>
      </c>
      <c r="E53" s="27">
        <v>1074.6444542571571</v>
      </c>
      <c r="F53" s="41">
        <v>5.5</v>
      </c>
    </row>
    <row r="54" spans="2:6" x14ac:dyDescent="0.2">
      <c r="B54" s="9" t="s">
        <v>33</v>
      </c>
      <c r="C54" s="19">
        <v>490563</v>
      </c>
      <c r="D54" s="20">
        <v>447159</v>
      </c>
      <c r="E54" s="21">
        <f t="shared" ref="E54" si="4">E55+E56+E58+E60</f>
        <v>43404.326944088818</v>
      </c>
      <c r="F54" s="39">
        <v>9.1999999999999993</v>
      </c>
    </row>
    <row r="55" spans="2:6" x14ac:dyDescent="0.2">
      <c r="B55" s="10" t="s">
        <v>34</v>
      </c>
      <c r="C55" s="30">
        <f t="shared" ref="C55:C59" si="5">SUM(D55:E55)</f>
        <v>76862.134933898225</v>
      </c>
      <c r="D55" s="31">
        <v>67704.206922421319</v>
      </c>
      <c r="E55" s="29">
        <v>9157.9280114769008</v>
      </c>
      <c r="F55" s="40">
        <v>8.5</v>
      </c>
    </row>
    <row r="56" spans="2:6" x14ac:dyDescent="0.2">
      <c r="B56" s="10" t="s">
        <v>35</v>
      </c>
      <c r="C56" s="30">
        <f t="shared" si="5"/>
        <v>115119.46125192917</v>
      </c>
      <c r="D56" s="31">
        <v>102445.5554660662</v>
      </c>
      <c r="E56" s="29">
        <v>12673.905785862969</v>
      </c>
      <c r="F56" s="40">
        <v>10.199999999999999</v>
      </c>
    </row>
    <row r="57" spans="2:6" x14ac:dyDescent="0.2">
      <c r="B57" s="15" t="s">
        <v>60</v>
      </c>
      <c r="C57" s="25">
        <f t="shared" si="5"/>
        <v>32101.576809617109</v>
      </c>
      <c r="D57" s="26">
        <v>30932.907828503932</v>
      </c>
      <c r="E57" s="27">
        <v>1168.6689811131751</v>
      </c>
      <c r="F57" s="41">
        <v>10.6</v>
      </c>
    </row>
    <row r="58" spans="2:6" x14ac:dyDescent="0.2">
      <c r="B58" s="10" t="s">
        <v>40</v>
      </c>
      <c r="C58" s="30">
        <f t="shared" si="5"/>
        <v>200840.47880974671</v>
      </c>
      <c r="D58" s="28">
        <v>185935.83009922644</v>
      </c>
      <c r="E58" s="29">
        <v>14904.64871052028</v>
      </c>
      <c r="F58" s="40">
        <v>8.6999999999999993</v>
      </c>
    </row>
    <row r="59" spans="2:6" x14ac:dyDescent="0.2">
      <c r="B59" s="15" t="s">
        <v>61</v>
      </c>
      <c r="C59" s="25">
        <f t="shared" si="5"/>
        <v>69086.500396656469</v>
      </c>
      <c r="D59" s="26">
        <v>68908.368875703076</v>
      </c>
      <c r="E59" s="27">
        <v>178.13152095339899</v>
      </c>
      <c r="F59" s="41">
        <v>8.4</v>
      </c>
    </row>
    <row r="60" spans="2:6" x14ac:dyDescent="0.2">
      <c r="B60" s="10" t="s">
        <v>36</v>
      </c>
      <c r="C60" s="30">
        <v>97741</v>
      </c>
      <c r="D60" s="28">
        <v>91074.025481985955</v>
      </c>
      <c r="E60" s="29">
        <v>6667.84443622867</v>
      </c>
      <c r="F60" s="40">
        <v>10</v>
      </c>
    </row>
    <row r="61" spans="2:6" ht="15" x14ac:dyDescent="0.2">
      <c r="B61" s="16" t="s">
        <v>41</v>
      </c>
      <c r="C61" s="32">
        <v>5657249</v>
      </c>
      <c r="D61" s="20">
        <v>4849195</v>
      </c>
      <c r="E61" s="21">
        <f>E8+E19+E38+E47+E54</f>
        <v>808053.98278808582</v>
      </c>
      <c r="F61" s="42">
        <v>8.1</v>
      </c>
    </row>
    <row r="62" spans="2:6" ht="14.25" customHeight="1" x14ac:dyDescent="0.2">
      <c r="B62" s="17" t="s">
        <v>37</v>
      </c>
      <c r="C62" s="33">
        <f>C12+C15+C17+C21+C23+C25+C27+C29+C31+C33+C35+C37+C40+C42+C44+C46+C49+C51+C53+C57+C59</f>
        <v>2119931.440538838</v>
      </c>
      <c r="D62" s="34">
        <f>D12+D15+D17+D21+D23+D25+D27+D29+D31+D33+D35+D37+D40+D42+D44+D46+D49+D51+D53+D57+D59</f>
        <v>2059059.8270305446</v>
      </c>
      <c r="E62" s="35">
        <f>E12+E15+E17+E21+E23+E25+E27+E29+E31+E33+E35+E37+E40+E42+E44+E46+E49+E51+E53+E57+E59</f>
        <v>60873.482467060414</v>
      </c>
      <c r="F62" s="43">
        <v>7.9</v>
      </c>
    </row>
    <row r="63" spans="2:6" ht="13.5" thickBot="1" x14ac:dyDescent="0.25">
      <c r="B63" s="18" t="s">
        <v>44</v>
      </c>
      <c r="C63" s="36">
        <f>C61-C62</f>
        <v>3537317.559461162</v>
      </c>
      <c r="D63" s="37">
        <f>D61-D62</f>
        <v>2790135.1729694554</v>
      </c>
      <c r="E63" s="38">
        <f>E61-E62</f>
        <v>747180.50032102538</v>
      </c>
      <c r="F63" s="44">
        <v>8.3000000000000007</v>
      </c>
    </row>
    <row r="64" spans="2:6" ht="13.5" thickTop="1" x14ac:dyDescent="0.2">
      <c r="B64" s="5" t="s">
        <v>62</v>
      </c>
      <c r="C64" s="2"/>
      <c r="D64" s="2"/>
      <c r="E64" s="2"/>
      <c r="F64" s="2"/>
    </row>
    <row r="65" spans="2:6" x14ac:dyDescent="0.2">
      <c r="B65" s="5" t="s">
        <v>63</v>
      </c>
      <c r="C65" s="2"/>
      <c r="D65" s="2"/>
      <c r="E65" s="2"/>
      <c r="F65" s="2"/>
    </row>
    <row r="66" spans="2:6" x14ac:dyDescent="0.2">
      <c r="B66" s="46" t="s">
        <v>66</v>
      </c>
      <c r="C66" s="2"/>
      <c r="D66" s="2"/>
      <c r="E66" s="2"/>
      <c r="F66" s="2"/>
    </row>
    <row r="67" spans="2:6" x14ac:dyDescent="0.2">
      <c r="C67" s="2"/>
      <c r="D67" s="2"/>
      <c r="E67" s="2"/>
      <c r="F67" s="2"/>
    </row>
    <row r="68" spans="2:6" x14ac:dyDescent="0.2">
      <c r="C68" s="2"/>
      <c r="D68" s="2"/>
      <c r="E68" s="2"/>
      <c r="F68" s="2"/>
    </row>
    <row r="69" spans="2:6" x14ac:dyDescent="0.2">
      <c r="C69" s="2"/>
      <c r="D69" s="2"/>
      <c r="E69" s="2"/>
      <c r="F69" s="2"/>
    </row>
    <row r="70" spans="2:6" x14ac:dyDescent="0.2">
      <c r="C70" s="2"/>
      <c r="D70" s="2"/>
      <c r="E70" s="2"/>
      <c r="F70" s="2"/>
    </row>
    <row r="71" spans="2:6" x14ac:dyDescent="0.2">
      <c r="C71" s="2"/>
      <c r="D71" s="2"/>
      <c r="E71" s="2"/>
      <c r="F71" s="2"/>
    </row>
    <row r="72" spans="2:6" x14ac:dyDescent="0.2">
      <c r="C72" s="2"/>
      <c r="D72" s="2"/>
      <c r="E72" s="2"/>
      <c r="F72" s="2"/>
    </row>
    <row r="73" spans="2:6" x14ac:dyDescent="0.2">
      <c r="C73" s="2"/>
      <c r="D73" s="2"/>
      <c r="E73" s="2"/>
      <c r="F73" s="2"/>
    </row>
    <row r="74" spans="2:6" x14ac:dyDescent="0.2">
      <c r="C74" s="2"/>
      <c r="D74" s="2"/>
      <c r="E74" s="2"/>
      <c r="F74" s="2"/>
    </row>
    <row r="75" spans="2:6" x14ac:dyDescent="0.2">
      <c r="C75" s="2"/>
      <c r="D75" s="2"/>
      <c r="E75" s="2"/>
      <c r="F75" s="2"/>
    </row>
    <row r="76" spans="2:6" x14ac:dyDescent="0.2">
      <c r="C76" s="2"/>
      <c r="D76" s="2"/>
      <c r="E76" s="2"/>
      <c r="F76" s="2"/>
    </row>
    <row r="77" spans="2:6" x14ac:dyDescent="0.2">
      <c r="C77" s="2"/>
      <c r="D77" s="2"/>
      <c r="E77" s="2"/>
      <c r="F77" s="2"/>
    </row>
    <row r="78" spans="2:6" x14ac:dyDescent="0.2">
      <c r="C78" s="2"/>
      <c r="D78" s="2"/>
      <c r="E78" s="2"/>
      <c r="F78" s="2"/>
    </row>
    <row r="79" spans="2:6" x14ac:dyDescent="0.2">
      <c r="C79" s="2"/>
      <c r="D79" s="2"/>
      <c r="E79" s="2"/>
      <c r="F79" s="2"/>
    </row>
    <row r="80" spans="2:6" x14ac:dyDescent="0.2">
      <c r="C80" s="2"/>
      <c r="D80" s="2"/>
      <c r="E80" s="2"/>
      <c r="F80" s="2"/>
    </row>
    <row r="81" spans="3:6" x14ac:dyDescent="0.2">
      <c r="C81" s="2"/>
      <c r="D81" s="2"/>
      <c r="E81" s="2"/>
      <c r="F81" s="2"/>
    </row>
    <row r="82" spans="3:6" x14ac:dyDescent="0.2">
      <c r="C82" s="2"/>
      <c r="D82" s="2"/>
      <c r="E82" s="2"/>
      <c r="F82" s="2"/>
    </row>
    <row r="83" spans="3:6" x14ac:dyDescent="0.2">
      <c r="C83" s="2"/>
      <c r="D83" s="2"/>
      <c r="E83" s="2"/>
      <c r="F83" s="2"/>
    </row>
    <row r="84" spans="3:6" x14ac:dyDescent="0.2">
      <c r="C84" s="2"/>
      <c r="D84" s="2"/>
      <c r="E84" s="2"/>
      <c r="F84" s="2"/>
    </row>
    <row r="85" spans="3:6" x14ac:dyDescent="0.2">
      <c r="C85" s="2"/>
      <c r="D85" s="2"/>
      <c r="E85" s="2"/>
      <c r="F85" s="2"/>
    </row>
    <row r="86" spans="3:6" x14ac:dyDescent="0.2">
      <c r="C86" s="2"/>
      <c r="D86" s="2"/>
      <c r="E86" s="2"/>
      <c r="F86" s="2"/>
    </row>
    <row r="87" spans="3:6" x14ac:dyDescent="0.2">
      <c r="C87" s="2"/>
      <c r="D87" s="2"/>
      <c r="E87" s="2"/>
      <c r="F87" s="2"/>
    </row>
    <row r="88" spans="3:6" x14ac:dyDescent="0.2">
      <c r="C88" s="2"/>
      <c r="D88" s="2"/>
      <c r="E88" s="2"/>
      <c r="F88" s="2"/>
    </row>
    <row r="89" spans="3:6" x14ac:dyDescent="0.2">
      <c r="C89" s="2"/>
      <c r="D89" s="2"/>
      <c r="E89" s="2"/>
      <c r="F89" s="2"/>
    </row>
    <row r="90" spans="3:6" x14ac:dyDescent="0.2">
      <c r="C90" s="2"/>
      <c r="D90" s="2"/>
      <c r="E90" s="2"/>
      <c r="F90" s="2"/>
    </row>
    <row r="91" spans="3:6" x14ac:dyDescent="0.2">
      <c r="C91" s="2"/>
      <c r="D91" s="2"/>
      <c r="E91" s="2"/>
      <c r="F91" s="2"/>
    </row>
    <row r="92" spans="3:6" x14ac:dyDescent="0.2">
      <c r="C92" s="2"/>
      <c r="D92" s="2"/>
      <c r="E92" s="2"/>
      <c r="F92" s="2"/>
    </row>
    <row r="93" spans="3:6" x14ac:dyDescent="0.2">
      <c r="C93" s="2"/>
      <c r="D93" s="2"/>
      <c r="E93" s="2"/>
      <c r="F93" s="2"/>
    </row>
    <row r="94" spans="3:6" x14ac:dyDescent="0.2">
      <c r="C94" s="2"/>
      <c r="D94" s="2"/>
      <c r="E94" s="2"/>
      <c r="F94" s="2"/>
    </row>
    <row r="95" spans="3:6" x14ac:dyDescent="0.2">
      <c r="C95" s="2"/>
      <c r="D95" s="2"/>
      <c r="E95" s="2"/>
      <c r="F95" s="2"/>
    </row>
    <row r="96" spans="3:6" x14ac:dyDescent="0.2">
      <c r="C96" s="2"/>
      <c r="D96" s="2"/>
      <c r="E96" s="2"/>
      <c r="F96" s="2"/>
    </row>
    <row r="97" spans="3:6" x14ac:dyDescent="0.2">
      <c r="C97" s="2"/>
      <c r="D97" s="2"/>
      <c r="E97" s="2"/>
      <c r="F97" s="2"/>
    </row>
    <row r="98" spans="3:6" x14ac:dyDescent="0.2">
      <c r="C98" s="2"/>
      <c r="D98" s="2"/>
      <c r="E98" s="2"/>
      <c r="F98" s="2"/>
    </row>
    <row r="99" spans="3:6" x14ac:dyDescent="0.2">
      <c r="C99" s="2"/>
      <c r="D99" s="2"/>
      <c r="E99" s="2"/>
      <c r="F99" s="2"/>
    </row>
    <row r="100" spans="3:6" x14ac:dyDescent="0.2">
      <c r="C100" s="2"/>
      <c r="D100" s="2"/>
      <c r="E100" s="2"/>
      <c r="F100" s="2"/>
    </row>
    <row r="101" spans="3:6" x14ac:dyDescent="0.2">
      <c r="C101" s="2"/>
      <c r="D101" s="2"/>
      <c r="E101" s="2"/>
      <c r="F101" s="2"/>
    </row>
    <row r="102" spans="3:6" x14ac:dyDescent="0.2">
      <c r="C102" s="2"/>
      <c r="D102" s="2"/>
      <c r="E102" s="2"/>
      <c r="F102" s="2"/>
    </row>
    <row r="103" spans="3:6" x14ac:dyDescent="0.2">
      <c r="C103" s="2"/>
      <c r="D103" s="2"/>
      <c r="E103" s="2"/>
      <c r="F103" s="2"/>
    </row>
    <row r="104" spans="3:6" x14ac:dyDescent="0.2">
      <c r="C104" s="2"/>
      <c r="D104" s="2"/>
      <c r="E104" s="2"/>
      <c r="F104" s="2"/>
    </row>
    <row r="105" spans="3:6" x14ac:dyDescent="0.2">
      <c r="C105" s="2"/>
      <c r="D105" s="2"/>
      <c r="E105" s="2"/>
      <c r="F105" s="2"/>
    </row>
    <row r="106" spans="3:6" x14ac:dyDescent="0.2">
      <c r="C106" s="2"/>
      <c r="D106" s="2"/>
      <c r="E106" s="2"/>
      <c r="F106" s="2"/>
    </row>
    <row r="107" spans="3:6" x14ac:dyDescent="0.2">
      <c r="C107" s="2"/>
      <c r="D107" s="2"/>
      <c r="E107" s="2"/>
      <c r="F107" s="2"/>
    </row>
    <row r="108" spans="3:6" x14ac:dyDescent="0.2">
      <c r="C108" s="2"/>
      <c r="D108" s="2"/>
      <c r="E108" s="2"/>
      <c r="F108" s="2"/>
    </row>
    <row r="109" spans="3:6" x14ac:dyDescent="0.2">
      <c r="C109" s="2"/>
      <c r="D109" s="2"/>
      <c r="E109" s="2"/>
      <c r="F109" s="2"/>
    </row>
    <row r="110" spans="3:6" x14ac:dyDescent="0.2">
      <c r="C110" s="2"/>
      <c r="D110" s="2"/>
      <c r="E110" s="2"/>
      <c r="F110" s="2"/>
    </row>
    <row r="111" spans="3:6" x14ac:dyDescent="0.2">
      <c r="C111" s="2"/>
      <c r="D111" s="2"/>
      <c r="E111" s="2"/>
      <c r="F111" s="2"/>
    </row>
    <row r="112" spans="3:6" x14ac:dyDescent="0.2">
      <c r="C112" s="2"/>
      <c r="D112" s="2"/>
      <c r="E112" s="2"/>
      <c r="F112" s="2"/>
    </row>
  </sheetData>
  <mergeCells count="5">
    <mergeCell ref="B6:B7"/>
    <mergeCell ref="C6:F6"/>
    <mergeCell ref="B2:F2"/>
    <mergeCell ref="B3:F3"/>
    <mergeCell ref="B4:F4"/>
  </mergeCells>
  <printOptions horizontalCentered="1"/>
  <pageMargins left="0" right="0" top="0.19685039370078741" bottom="0" header="0" footer="0"/>
  <pageSetup paperSize="9" scale="97" fitToHeight="2" orientation="portrait" r:id="rId1"/>
  <headerFooter alignWithMargins="0"/>
  <rowBreaks count="1" manualBreakCount="1">
    <brk id="67" min="1" max="5" man="1"/>
  </rowBreaks>
  <ignoredErrors>
    <ignoredError sqref="C9 C12:C18 C21:C22 C25 C27:C28 C30:C31 C33 C35:C37 C39:C45 C47:C52 C55:C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F112"/>
  <sheetViews>
    <sheetView showGridLines="0" zoomScaleNormal="100" workbookViewId="0">
      <selection activeCell="B67" sqref="B67"/>
    </sheetView>
  </sheetViews>
  <sheetFormatPr defaultRowHeight="12.75" x14ac:dyDescent="0.2"/>
  <cols>
    <col min="1" max="1" width="9.140625" style="1"/>
    <col min="2" max="2" width="25.85546875" style="1" customWidth="1"/>
    <col min="3" max="3" width="13.7109375" style="3" customWidth="1"/>
    <col min="4" max="5" width="15.140625" style="3" customWidth="1"/>
    <col min="6" max="6" width="14.42578125" style="3" customWidth="1"/>
    <col min="7" max="16384" width="9.140625" style="1"/>
  </cols>
  <sheetData>
    <row r="2" spans="2:6" ht="27.75" customHeight="1" x14ac:dyDescent="0.2">
      <c r="B2" s="53" t="s">
        <v>65</v>
      </c>
      <c r="C2" s="53"/>
      <c r="D2" s="53"/>
      <c r="E2" s="53"/>
      <c r="F2" s="53"/>
    </row>
    <row r="3" spans="2:6" x14ac:dyDescent="0.2">
      <c r="B3" s="51" t="s">
        <v>38</v>
      </c>
      <c r="C3" s="51"/>
      <c r="D3" s="51"/>
      <c r="E3" s="51"/>
      <c r="F3" s="51"/>
    </row>
    <row r="4" spans="2:6" x14ac:dyDescent="0.2">
      <c r="B4" s="52">
        <v>2017</v>
      </c>
      <c r="C4" s="52"/>
      <c r="D4" s="52"/>
      <c r="E4" s="52"/>
      <c r="F4" s="52"/>
    </row>
    <row r="5" spans="2:6" ht="6.75" customHeight="1" x14ac:dyDescent="0.2">
      <c r="B5" s="14"/>
      <c r="C5" s="14"/>
      <c r="D5" s="14"/>
      <c r="E5" s="14"/>
      <c r="F5" s="14"/>
    </row>
    <row r="6" spans="2:6" ht="15.75" customHeight="1" x14ac:dyDescent="0.2">
      <c r="B6" s="47" t="s">
        <v>45</v>
      </c>
      <c r="C6" s="49" t="s">
        <v>49</v>
      </c>
      <c r="D6" s="50"/>
      <c r="E6" s="50"/>
      <c r="F6" s="50"/>
    </row>
    <row r="7" spans="2:6" ht="26.25" customHeight="1" x14ac:dyDescent="0.2">
      <c r="B7" s="48"/>
      <c r="C7" s="12" t="s">
        <v>46</v>
      </c>
      <c r="D7" s="11" t="s">
        <v>47</v>
      </c>
      <c r="E7" s="13" t="s">
        <v>48</v>
      </c>
      <c r="F7" s="13" t="s">
        <v>64</v>
      </c>
    </row>
    <row r="8" spans="2:6" s="8" customFormat="1" ht="12" x14ac:dyDescent="0.2">
      <c r="B8" s="9" t="s">
        <v>0</v>
      </c>
      <c r="C8" s="19">
        <v>693401</v>
      </c>
      <c r="D8" s="20">
        <f>D9+D10+D11+D13+D14+D16+D18</f>
        <v>520726.77658942313</v>
      </c>
      <c r="E8" s="21">
        <v>172674</v>
      </c>
      <c r="F8" s="39">
        <v>13.2</v>
      </c>
    </row>
    <row r="9" spans="2:6" s="4" customFormat="1" x14ac:dyDescent="0.2">
      <c r="B9" s="10" t="s">
        <v>1</v>
      </c>
      <c r="C9" s="22">
        <f>SUM(D9:E9)</f>
        <v>77092.165049081392</v>
      </c>
      <c r="D9" s="23">
        <v>56716.328033393198</v>
      </c>
      <c r="E9" s="24">
        <v>20375.837015688197</v>
      </c>
      <c r="F9" s="40">
        <v>13</v>
      </c>
    </row>
    <row r="10" spans="2:6" s="4" customFormat="1" x14ac:dyDescent="0.2">
      <c r="B10" s="10" t="s">
        <v>2</v>
      </c>
      <c r="C10" s="22">
        <f>SUM(D10:E10)</f>
        <v>25490.46082897986</v>
      </c>
      <c r="D10" s="23">
        <v>21137.17395326059</v>
      </c>
      <c r="E10" s="24">
        <v>4353.28687571927</v>
      </c>
      <c r="F10" s="40">
        <v>10.3</v>
      </c>
    </row>
    <row r="11" spans="2:6" s="4" customFormat="1" x14ac:dyDescent="0.2">
      <c r="B11" s="10" t="s">
        <v>3</v>
      </c>
      <c r="C11" s="22">
        <f t="shared" ref="C11:C18" si="0">SUM(D11:E11)</f>
        <v>174022.52332094291</v>
      </c>
      <c r="D11" s="23">
        <v>147135.38064356352</v>
      </c>
      <c r="E11" s="24">
        <v>26887.142677379401</v>
      </c>
      <c r="F11" s="40">
        <v>15.8</v>
      </c>
    </row>
    <row r="12" spans="2:6" s="4" customFormat="1" x14ac:dyDescent="0.2">
      <c r="B12" s="15" t="s">
        <v>50</v>
      </c>
      <c r="C12" s="25">
        <f t="shared" si="0"/>
        <v>100869.77340821741</v>
      </c>
      <c r="D12" s="26">
        <v>95964.372001178795</v>
      </c>
      <c r="E12" s="27">
        <v>4905.4014070386111</v>
      </c>
      <c r="F12" s="41">
        <v>13.8</v>
      </c>
    </row>
    <row r="13" spans="2:6" s="4" customFormat="1" x14ac:dyDescent="0.2">
      <c r="B13" s="10" t="s">
        <v>4</v>
      </c>
      <c r="C13" s="22">
        <f t="shared" si="0"/>
        <v>22423.311977941481</v>
      </c>
      <c r="D13" s="23">
        <v>17124.888264617741</v>
      </c>
      <c r="E13" s="24">
        <v>5298.4237133237402</v>
      </c>
      <c r="F13" s="40">
        <v>15.5</v>
      </c>
    </row>
    <row r="14" spans="2:6" x14ac:dyDescent="0.2">
      <c r="B14" s="10" t="s">
        <v>5</v>
      </c>
      <c r="C14" s="22">
        <f t="shared" si="0"/>
        <v>318862.38289250678</v>
      </c>
      <c r="D14" s="23">
        <v>217645.1286971466</v>
      </c>
      <c r="E14" s="24">
        <v>101217.2541953602</v>
      </c>
      <c r="F14" s="40">
        <v>13.1</v>
      </c>
    </row>
    <row r="15" spans="2:6" s="4" customFormat="1" x14ac:dyDescent="0.2">
      <c r="B15" s="15" t="s">
        <v>8</v>
      </c>
      <c r="C15" s="25">
        <v>67235</v>
      </c>
      <c r="D15" s="26">
        <v>65932.656191341375</v>
      </c>
      <c r="E15" s="27">
        <v>1303.624659637647</v>
      </c>
      <c r="F15" s="41">
        <v>10</v>
      </c>
    </row>
    <row r="16" spans="2:6" s="4" customFormat="1" x14ac:dyDescent="0.2">
      <c r="B16" s="10" t="s">
        <v>6</v>
      </c>
      <c r="C16" s="22">
        <f t="shared" si="0"/>
        <v>29621.851094135989</v>
      </c>
      <c r="D16" s="23">
        <v>26852.422990633422</v>
      </c>
      <c r="E16" s="24">
        <v>2769.428103502567</v>
      </c>
      <c r="F16" s="40">
        <v>13.3</v>
      </c>
    </row>
    <row r="17" spans="2:6" s="8" customFormat="1" ht="12" x14ac:dyDescent="0.2">
      <c r="B17" s="15" t="s">
        <v>51</v>
      </c>
      <c r="C17" s="25">
        <f t="shared" si="0"/>
        <v>21033.611773303099</v>
      </c>
      <c r="D17" s="26">
        <v>20225.572049259819</v>
      </c>
      <c r="E17" s="27">
        <v>808.03972404327783</v>
      </c>
      <c r="F17" s="41">
        <v>12.7</v>
      </c>
    </row>
    <row r="18" spans="2:6" s="4" customFormat="1" x14ac:dyDescent="0.2">
      <c r="B18" s="10" t="s">
        <v>7</v>
      </c>
      <c r="C18" s="22">
        <f t="shared" si="0"/>
        <v>45889.203091184958</v>
      </c>
      <c r="D18" s="28">
        <v>34115.454006808031</v>
      </c>
      <c r="E18" s="29">
        <v>11773.74908437693</v>
      </c>
      <c r="F18" s="40">
        <v>9.1</v>
      </c>
    </row>
    <row r="19" spans="2:6" s="4" customFormat="1" x14ac:dyDescent="0.2">
      <c r="B19" s="9" t="s">
        <v>9</v>
      </c>
      <c r="C19" s="19">
        <f>C20+C22+C24+C26+C28+C30+C32+C34+C36</f>
        <v>1777977.737620391</v>
      </c>
      <c r="D19" s="20">
        <v>1324635</v>
      </c>
      <c r="E19" s="21">
        <v>453343</v>
      </c>
      <c r="F19" s="39">
        <v>9.6</v>
      </c>
    </row>
    <row r="20" spans="2:6" s="4" customFormat="1" x14ac:dyDescent="0.2">
      <c r="B20" s="10" t="s">
        <v>10</v>
      </c>
      <c r="C20" s="30">
        <f t="shared" ref="C20:C36" si="1">SUM(D20:E20)</f>
        <v>372892.81508681807</v>
      </c>
      <c r="D20" s="28">
        <v>182404.1163740941</v>
      </c>
      <c r="E20" s="29">
        <v>190488.698712724</v>
      </c>
      <c r="F20" s="40">
        <v>17.899999999999999</v>
      </c>
    </row>
    <row r="21" spans="2:6" x14ac:dyDescent="0.2">
      <c r="B21" s="15" t="s">
        <v>52</v>
      </c>
      <c r="C21" s="25">
        <f t="shared" si="1"/>
        <v>52086.127854956532</v>
      </c>
      <c r="D21" s="26">
        <v>42340.58403627776</v>
      </c>
      <c r="E21" s="27">
        <v>9745.5438186787705</v>
      </c>
      <c r="F21" s="41">
        <v>12</v>
      </c>
    </row>
    <row r="22" spans="2:6" s="4" customFormat="1" x14ac:dyDescent="0.2">
      <c r="B22" s="10" t="s">
        <v>11</v>
      </c>
      <c r="C22" s="30">
        <f t="shared" si="1"/>
        <v>109149.30214348642</v>
      </c>
      <c r="D22" s="28">
        <v>63389.281650532619</v>
      </c>
      <c r="E22" s="29">
        <v>45760.020492953801</v>
      </c>
      <c r="F22" s="40">
        <v>10.3</v>
      </c>
    </row>
    <row r="23" spans="2:6" s="4" customFormat="1" x14ac:dyDescent="0.2">
      <c r="B23" s="15" t="s">
        <v>53</v>
      </c>
      <c r="C23" s="25">
        <v>30871</v>
      </c>
      <c r="D23" s="26">
        <v>20649.113612456269</v>
      </c>
      <c r="E23" s="27">
        <v>10222.74209124646</v>
      </c>
      <c r="F23" s="41">
        <v>8.3000000000000007</v>
      </c>
    </row>
    <row r="24" spans="2:6" s="4" customFormat="1" x14ac:dyDescent="0.2">
      <c r="B24" s="10" t="s">
        <v>12</v>
      </c>
      <c r="C24" s="30">
        <v>228784</v>
      </c>
      <c r="D24" s="28">
        <v>196782.42769754448</v>
      </c>
      <c r="E24" s="29">
        <v>32000.459832253699</v>
      </c>
      <c r="F24" s="40">
        <v>7.9</v>
      </c>
    </row>
    <row r="25" spans="2:6" x14ac:dyDescent="0.2">
      <c r="B25" s="15" t="s">
        <v>19</v>
      </c>
      <c r="C25" s="25">
        <v>112028</v>
      </c>
      <c r="D25" s="26">
        <v>109200.03566876015</v>
      </c>
      <c r="E25" s="27">
        <v>2827.0815247481978</v>
      </c>
      <c r="F25" s="41">
        <v>8.9</v>
      </c>
    </row>
    <row r="26" spans="2:6" s="4" customFormat="1" x14ac:dyDescent="0.2">
      <c r="B26" s="10" t="s">
        <v>13</v>
      </c>
      <c r="C26" s="30">
        <f t="shared" si="1"/>
        <v>90974.38195863564</v>
      </c>
      <c r="D26" s="28">
        <v>76373.561401456289</v>
      </c>
      <c r="E26" s="29">
        <v>14600.820557179351</v>
      </c>
      <c r="F26" s="40">
        <v>8.1999999999999993</v>
      </c>
    </row>
    <row r="27" spans="2:6" s="4" customFormat="1" x14ac:dyDescent="0.2">
      <c r="B27" s="15" t="s">
        <v>54</v>
      </c>
      <c r="C27" s="25">
        <v>42110</v>
      </c>
      <c r="D27" s="26">
        <v>39384.107969988887</v>
      </c>
      <c r="E27" s="27">
        <v>2726.5218905460838</v>
      </c>
      <c r="F27" s="41">
        <v>8.6999999999999993</v>
      </c>
    </row>
    <row r="28" spans="2:6" s="4" customFormat="1" x14ac:dyDescent="0.2">
      <c r="B28" s="10" t="s">
        <v>14</v>
      </c>
      <c r="C28" s="30">
        <f t="shared" si="1"/>
        <v>108359.21131789267</v>
      </c>
      <c r="D28" s="28">
        <v>90961.776261053339</v>
      </c>
      <c r="E28" s="29">
        <v>17397.435056839331</v>
      </c>
      <c r="F28" s="40">
        <v>8.4</v>
      </c>
    </row>
    <row r="29" spans="2:6" x14ac:dyDescent="0.2">
      <c r="B29" s="15" t="s">
        <v>55</v>
      </c>
      <c r="C29" s="25">
        <f t="shared" si="1"/>
        <v>38485.297190630656</v>
      </c>
      <c r="D29" s="26">
        <v>36555.587720825875</v>
      </c>
      <c r="E29" s="27">
        <v>1929.7094698047831</v>
      </c>
      <c r="F29" s="41">
        <v>9.3000000000000007</v>
      </c>
    </row>
    <row r="30" spans="2:6" s="8" customFormat="1" ht="12" x14ac:dyDescent="0.2">
      <c r="B30" s="10" t="s">
        <v>15</v>
      </c>
      <c r="C30" s="30">
        <v>249018</v>
      </c>
      <c r="D30" s="28">
        <v>223722.83219174843</v>
      </c>
      <c r="E30" s="29">
        <v>25294.470629364649</v>
      </c>
      <c r="F30" s="40">
        <v>8</v>
      </c>
    </row>
    <row r="31" spans="2:6" s="4" customFormat="1" x14ac:dyDescent="0.2">
      <c r="B31" s="15" t="s">
        <v>20</v>
      </c>
      <c r="C31" s="25">
        <f t="shared" si="1"/>
        <v>116910.21772839066</v>
      </c>
      <c r="D31" s="26">
        <v>114949.34789032652</v>
      </c>
      <c r="E31" s="27">
        <v>1960.8698380641501</v>
      </c>
      <c r="F31" s="41">
        <v>8.6</v>
      </c>
    </row>
    <row r="32" spans="2:6" x14ac:dyDescent="0.2">
      <c r="B32" s="10" t="s">
        <v>16</v>
      </c>
      <c r="C32" s="30">
        <v>108104</v>
      </c>
      <c r="D32" s="28">
        <v>87363.976943681744</v>
      </c>
      <c r="E32" s="29">
        <v>20741.47606129276</v>
      </c>
      <c r="F32" s="40">
        <v>9.9</v>
      </c>
    </row>
    <row r="33" spans="2:6" s="4" customFormat="1" x14ac:dyDescent="0.2">
      <c r="B33" s="15" t="s">
        <v>56</v>
      </c>
      <c r="C33" s="25">
        <f t="shared" si="1"/>
        <v>47751.124016980961</v>
      </c>
      <c r="D33" s="26">
        <v>47245.124016980961</v>
      </c>
      <c r="E33" s="27">
        <v>506</v>
      </c>
      <c r="F33" s="41">
        <v>10.6</v>
      </c>
    </row>
    <row r="34" spans="2:6" s="4" customFormat="1" x14ac:dyDescent="0.2">
      <c r="B34" s="10" t="s">
        <v>17</v>
      </c>
      <c r="C34" s="30">
        <v>74486</v>
      </c>
      <c r="D34" s="28">
        <v>62425.84907380565</v>
      </c>
      <c r="E34" s="29">
        <v>12060.672861088011</v>
      </c>
      <c r="F34" s="40">
        <v>9.6</v>
      </c>
    </row>
    <row r="35" spans="2:6" x14ac:dyDescent="0.2">
      <c r="B35" s="15" t="s">
        <v>57</v>
      </c>
      <c r="C35" s="25">
        <f t="shared" si="1"/>
        <v>34871.934973127572</v>
      </c>
      <c r="D35" s="26">
        <v>34152.898537031186</v>
      </c>
      <c r="E35" s="27">
        <v>719.03643609638505</v>
      </c>
      <c r="F35" s="41">
        <v>10.8</v>
      </c>
    </row>
    <row r="36" spans="2:6" s="4" customFormat="1" x14ac:dyDescent="0.2">
      <c r="B36" s="10" t="s">
        <v>18</v>
      </c>
      <c r="C36" s="30">
        <f t="shared" si="1"/>
        <v>436210.02711355826</v>
      </c>
      <c r="D36" s="28">
        <v>341211.68963833817</v>
      </c>
      <c r="E36" s="29">
        <v>94998.337475220091</v>
      </c>
      <c r="F36" s="40">
        <v>8.6</v>
      </c>
    </row>
    <row r="37" spans="2:6" x14ac:dyDescent="0.2">
      <c r="B37" s="15" t="s">
        <v>21</v>
      </c>
      <c r="C37" s="25">
        <v>128134</v>
      </c>
      <c r="D37" s="26">
        <v>126058.77911480589</v>
      </c>
      <c r="E37" s="27">
        <v>2075.979099786523</v>
      </c>
      <c r="F37" s="41">
        <v>9</v>
      </c>
    </row>
    <row r="38" spans="2:6" s="8" customFormat="1" ht="12" x14ac:dyDescent="0.2">
      <c r="B38" s="9" t="s">
        <v>22</v>
      </c>
      <c r="C38" s="19">
        <v>2358203</v>
      </c>
      <c r="D38" s="20">
        <v>2283399</v>
      </c>
      <c r="E38" s="21">
        <v>74804</v>
      </c>
      <c r="F38" s="39">
        <v>7.7</v>
      </c>
    </row>
    <row r="39" spans="2:6" s="4" customFormat="1" x14ac:dyDescent="0.2">
      <c r="B39" s="10" t="s">
        <v>23</v>
      </c>
      <c r="C39" s="30">
        <f t="shared" ref="C39:C46" si="2">SUM(D39:E39)</f>
        <v>509654.35230574087</v>
      </c>
      <c r="D39" s="28">
        <v>468093.51837099995</v>
      </c>
      <c r="E39" s="29">
        <v>41560.833934740927</v>
      </c>
      <c r="F39" s="40">
        <v>7</v>
      </c>
    </row>
    <row r="40" spans="2:6" x14ac:dyDescent="0.2">
      <c r="B40" s="15" t="s">
        <v>27</v>
      </c>
      <c r="C40" s="25">
        <f t="shared" si="2"/>
        <v>130288.95040116331</v>
      </c>
      <c r="D40" s="26">
        <v>129153.3038949</v>
      </c>
      <c r="E40" s="27">
        <v>1135.6465062633049</v>
      </c>
      <c r="F40" s="41">
        <v>7.1</v>
      </c>
    </row>
    <row r="41" spans="2:6" s="4" customFormat="1" x14ac:dyDescent="0.2">
      <c r="B41" s="10" t="s">
        <v>24</v>
      </c>
      <c r="C41" s="30">
        <f t="shared" si="2"/>
        <v>86877.659545267845</v>
      </c>
      <c r="D41" s="28">
        <v>83243.882172949452</v>
      </c>
      <c r="E41" s="29">
        <v>3633.7773723184</v>
      </c>
      <c r="F41" s="40">
        <v>6.4</v>
      </c>
    </row>
    <row r="42" spans="2:6" s="4" customFormat="1" x14ac:dyDescent="0.2">
      <c r="B42" s="15" t="s">
        <v>58</v>
      </c>
      <c r="C42" s="25">
        <f t="shared" si="2"/>
        <v>50055.698855676565</v>
      </c>
      <c r="D42" s="26">
        <v>49820.819272865898</v>
      </c>
      <c r="E42" s="27">
        <v>234.8795828106702</v>
      </c>
      <c r="F42" s="41">
        <v>7.6</v>
      </c>
    </row>
    <row r="43" spans="2:6" x14ac:dyDescent="0.2">
      <c r="B43" s="10" t="s">
        <v>25</v>
      </c>
      <c r="C43" s="30">
        <v>508564</v>
      </c>
      <c r="D43" s="28">
        <v>498889.8290397001</v>
      </c>
      <c r="E43" s="29">
        <v>9672.9479613669755</v>
      </c>
      <c r="F43" s="40">
        <v>8</v>
      </c>
    </row>
    <row r="44" spans="2:6" s="8" customFormat="1" ht="12" x14ac:dyDescent="0.2">
      <c r="B44" s="15" t="s">
        <v>28</v>
      </c>
      <c r="C44" s="25">
        <f t="shared" si="2"/>
        <v>392495.9871889677</v>
      </c>
      <c r="D44" s="26">
        <v>389215.84101460699</v>
      </c>
      <c r="E44" s="27">
        <v>3280.1461743607001</v>
      </c>
      <c r="F44" s="41">
        <v>8.3000000000000007</v>
      </c>
    </row>
    <row r="45" spans="2:6" s="4" customFormat="1" x14ac:dyDescent="0.2">
      <c r="B45" s="10" t="s">
        <v>26</v>
      </c>
      <c r="C45" s="30">
        <v>1253107</v>
      </c>
      <c r="D45" s="28">
        <v>1233170.4026002022</v>
      </c>
      <c r="E45" s="29">
        <v>19935.529200233072</v>
      </c>
      <c r="F45" s="40">
        <v>8.1</v>
      </c>
    </row>
    <row r="46" spans="2:6" s="4" customFormat="1" x14ac:dyDescent="0.2">
      <c r="B46" s="15" t="s">
        <v>29</v>
      </c>
      <c r="C46" s="25">
        <f t="shared" si="2"/>
        <v>664770.72129493672</v>
      </c>
      <c r="D46" s="26">
        <v>661662.71738117374</v>
      </c>
      <c r="E46" s="27">
        <v>3108.0039137630201</v>
      </c>
      <c r="F46" s="41">
        <v>9.1</v>
      </c>
    </row>
    <row r="47" spans="2:6" s="4" customFormat="1" x14ac:dyDescent="0.2">
      <c r="B47" s="9" t="s">
        <v>39</v>
      </c>
      <c r="C47" s="19">
        <f>C48+C50+C52</f>
        <v>668288.11549137207</v>
      </c>
      <c r="D47" s="20">
        <f>D48+D50+D52</f>
        <v>599371.56568473182</v>
      </c>
      <c r="E47" s="21">
        <f>E48+E50+E52</f>
        <v>68916.549806640309</v>
      </c>
      <c r="F47" s="39">
        <v>6.3</v>
      </c>
    </row>
    <row r="48" spans="2:6" s="4" customFormat="1" x14ac:dyDescent="0.2">
      <c r="B48" s="10" t="s">
        <v>30</v>
      </c>
      <c r="C48" s="30">
        <f t="shared" ref="C48:C52" si="3">SUM(D48:E48)</f>
        <v>258100.33863269401</v>
      </c>
      <c r="D48" s="28">
        <v>228663.39033280261</v>
      </c>
      <c r="E48" s="29">
        <v>29436.948299891399</v>
      </c>
      <c r="F48" s="40">
        <v>6.6</v>
      </c>
    </row>
    <row r="49" spans="2:6" s="7" customFormat="1" x14ac:dyDescent="0.2">
      <c r="B49" s="15" t="s">
        <v>42</v>
      </c>
      <c r="C49" s="25">
        <f t="shared" si="3"/>
        <v>77815.64398814473</v>
      </c>
      <c r="D49" s="26">
        <v>71235.917634537196</v>
      </c>
      <c r="E49" s="27">
        <v>6579.7263536075297</v>
      </c>
      <c r="F49" s="41">
        <v>6.3</v>
      </c>
    </row>
    <row r="50" spans="2:6" s="6" customFormat="1" x14ac:dyDescent="0.2">
      <c r="B50" s="10" t="s">
        <v>31</v>
      </c>
      <c r="C50" s="30">
        <f t="shared" si="3"/>
        <v>144848.19410801522</v>
      </c>
      <c r="D50" s="28">
        <v>126707.72592341711</v>
      </c>
      <c r="E50" s="29">
        <v>18140.468184598103</v>
      </c>
      <c r="F50" s="40">
        <v>5.9</v>
      </c>
    </row>
    <row r="51" spans="2:6" s="6" customFormat="1" x14ac:dyDescent="0.2">
      <c r="B51" s="15" t="s">
        <v>59</v>
      </c>
      <c r="C51" s="25">
        <f t="shared" si="3"/>
        <v>26597.73879010179</v>
      </c>
      <c r="D51" s="26">
        <v>26261.593435476931</v>
      </c>
      <c r="E51" s="27">
        <v>336.14535462485901</v>
      </c>
      <c r="F51" s="41">
        <v>6.9</v>
      </c>
    </row>
    <row r="52" spans="2:6" x14ac:dyDescent="0.2">
      <c r="B52" s="10" t="s">
        <v>32</v>
      </c>
      <c r="C52" s="30">
        <f t="shared" si="3"/>
        <v>265339.58275066287</v>
      </c>
      <c r="D52" s="28">
        <v>244000.44942851207</v>
      </c>
      <c r="E52" s="29">
        <v>21339.133322150803</v>
      </c>
      <c r="F52" s="40">
        <v>6.3</v>
      </c>
    </row>
    <row r="53" spans="2:6" x14ac:dyDescent="0.2">
      <c r="B53" s="15" t="s">
        <v>43</v>
      </c>
      <c r="C53" s="25">
        <v>109656</v>
      </c>
      <c r="D53" s="26">
        <v>107142.89726725419</v>
      </c>
      <c r="E53" s="27">
        <v>2514.2488777265198</v>
      </c>
      <c r="F53" s="41">
        <v>6.9</v>
      </c>
    </row>
    <row r="54" spans="2:6" x14ac:dyDescent="0.2">
      <c r="B54" s="9" t="s">
        <v>33</v>
      </c>
      <c r="C54" s="19">
        <v>472792</v>
      </c>
      <c r="D54" s="20">
        <f>D55+D56+D58+D60</f>
        <v>429062.88596191065</v>
      </c>
      <c r="E54" s="21">
        <v>43729</v>
      </c>
      <c r="F54" s="39">
        <v>8.6999999999999993</v>
      </c>
    </row>
    <row r="55" spans="2:6" x14ac:dyDescent="0.2">
      <c r="B55" s="10" t="s">
        <v>34</v>
      </c>
      <c r="C55" s="30">
        <f t="shared" ref="C55:C59" si="4">SUM(D55:E55)</f>
        <v>68865.14599718379</v>
      </c>
      <c r="D55" s="31">
        <v>60518.164653368585</v>
      </c>
      <c r="E55" s="29">
        <v>8346.9813438151996</v>
      </c>
      <c r="F55" s="40">
        <v>7.6</v>
      </c>
    </row>
    <row r="56" spans="2:6" x14ac:dyDescent="0.2">
      <c r="B56" s="10" t="s">
        <v>35</v>
      </c>
      <c r="C56" s="30">
        <f t="shared" si="4"/>
        <v>123460.28061758196</v>
      </c>
      <c r="D56" s="31">
        <v>106162.0262411218</v>
      </c>
      <c r="E56" s="29">
        <v>17298.254376460161</v>
      </c>
      <c r="F56" s="40">
        <v>10.8</v>
      </c>
    </row>
    <row r="57" spans="2:6" x14ac:dyDescent="0.2">
      <c r="B57" s="15" t="s">
        <v>60</v>
      </c>
      <c r="C57" s="25">
        <v>36731</v>
      </c>
      <c r="D57" s="26">
        <v>34397.752527915647</v>
      </c>
      <c r="E57" s="27">
        <v>2332.284231897328</v>
      </c>
      <c r="F57" s="41">
        <v>11.8</v>
      </c>
    </row>
    <row r="58" spans="2:6" x14ac:dyDescent="0.2">
      <c r="B58" s="10" t="s">
        <v>40</v>
      </c>
      <c r="C58" s="30">
        <v>186113</v>
      </c>
      <c r="D58" s="28">
        <v>170291.59919143759</v>
      </c>
      <c r="E58" s="29">
        <v>15822.665537609199</v>
      </c>
      <c r="F58" s="40">
        <v>7.8</v>
      </c>
    </row>
    <row r="59" spans="2:6" x14ac:dyDescent="0.2">
      <c r="B59" s="15" t="s">
        <v>61</v>
      </c>
      <c r="C59" s="25">
        <f t="shared" si="4"/>
        <v>67807.575170555821</v>
      </c>
      <c r="D59" s="26">
        <v>66979.838366782496</v>
      </c>
      <c r="E59" s="27">
        <v>827.73680377332801</v>
      </c>
      <c r="F59" s="41">
        <v>7.8</v>
      </c>
    </row>
    <row r="60" spans="2:6" x14ac:dyDescent="0.2">
      <c r="B60" s="10" t="s">
        <v>36</v>
      </c>
      <c r="C60" s="30">
        <v>94355</v>
      </c>
      <c r="D60" s="28">
        <v>92091.095875982661</v>
      </c>
      <c r="E60" s="29">
        <v>2262.5618943136201</v>
      </c>
      <c r="F60" s="40">
        <v>9.4</v>
      </c>
    </row>
    <row r="61" spans="2:6" ht="15" x14ac:dyDescent="0.2">
      <c r="B61" s="16" t="s">
        <v>41</v>
      </c>
      <c r="C61" s="32">
        <v>5970663</v>
      </c>
      <c r="D61" s="20">
        <f>D8+D19+D38+D47+D54</f>
        <v>5157195.2282360662</v>
      </c>
      <c r="E61" s="21">
        <v>813468</v>
      </c>
      <c r="F61" s="42">
        <v>8.5</v>
      </c>
    </row>
    <row r="62" spans="2:6" ht="14.25" customHeight="1" x14ac:dyDescent="0.2">
      <c r="B62" s="17" t="s">
        <v>37</v>
      </c>
      <c r="C62" s="33">
        <f>C12+C15+C17+C21+C23+C25+C27+C29+C31+C33+C35+C37+C40+C42+C44+C46+C49+C51+C53+C57+C59</f>
        <v>2348605.4026351534</v>
      </c>
      <c r="D62" s="34">
        <f>D12+D15+D17+D21+D23+D25+D27+D29+D31+D33+D35+D37+D40+D42+D44+D46+D49+D51+D53+D57+D59</f>
        <v>2288528.8596047466</v>
      </c>
      <c r="E62" s="35">
        <f>E12+E15+E17+E21+E23+E25+E27+E29+E31+E33+E35+E37+E40+E42+E44+E46+E49+E51+E53+E57+E59</f>
        <v>60079.367758518143</v>
      </c>
      <c r="F62" s="43">
        <v>8.6999999999999993</v>
      </c>
    </row>
    <row r="63" spans="2:6" ht="13.5" thickBot="1" x14ac:dyDescent="0.25">
      <c r="B63" s="18" t="s">
        <v>44</v>
      </c>
      <c r="C63" s="36">
        <f>C61-C62</f>
        <v>3622057.5973648466</v>
      </c>
      <c r="D63" s="37">
        <v>2868667</v>
      </c>
      <c r="E63" s="38">
        <v>753388</v>
      </c>
      <c r="F63" s="44">
        <v>8.4</v>
      </c>
    </row>
    <row r="64" spans="2:6" ht="13.5" thickTop="1" x14ac:dyDescent="0.2">
      <c r="B64" s="5" t="s">
        <v>62</v>
      </c>
      <c r="C64" s="45"/>
      <c r="D64" s="45"/>
      <c r="E64" s="45"/>
      <c r="F64" s="45"/>
    </row>
    <row r="65" spans="2:6" x14ac:dyDescent="0.2">
      <c r="B65" s="5" t="s">
        <v>63</v>
      </c>
      <c r="C65" s="45"/>
      <c r="D65" s="45"/>
      <c r="E65" s="45"/>
      <c r="F65" s="45"/>
    </row>
    <row r="66" spans="2:6" x14ac:dyDescent="0.2">
      <c r="B66" s="46" t="s">
        <v>66</v>
      </c>
      <c r="C66" s="45"/>
      <c r="D66" s="45"/>
      <c r="E66" s="45"/>
      <c r="F66" s="45"/>
    </row>
    <row r="67" spans="2:6" x14ac:dyDescent="0.2">
      <c r="C67" s="45"/>
      <c r="D67" s="45"/>
      <c r="E67" s="45"/>
      <c r="F67" s="45"/>
    </row>
    <row r="68" spans="2:6" x14ac:dyDescent="0.2">
      <c r="C68" s="45"/>
      <c r="D68" s="45"/>
      <c r="E68" s="45"/>
      <c r="F68" s="45"/>
    </row>
    <row r="69" spans="2:6" x14ac:dyDescent="0.2">
      <c r="C69" s="45"/>
      <c r="D69" s="45"/>
      <c r="E69" s="45"/>
      <c r="F69" s="45"/>
    </row>
    <row r="70" spans="2:6" x14ac:dyDescent="0.2">
      <c r="C70" s="45"/>
      <c r="D70" s="45"/>
      <c r="E70" s="45"/>
      <c r="F70" s="45"/>
    </row>
    <row r="71" spans="2:6" x14ac:dyDescent="0.2">
      <c r="C71" s="45"/>
      <c r="D71" s="45"/>
      <c r="E71" s="45"/>
      <c r="F71" s="45"/>
    </row>
    <row r="72" spans="2:6" x14ac:dyDescent="0.2">
      <c r="C72" s="45"/>
      <c r="D72" s="45"/>
      <c r="E72" s="45"/>
      <c r="F72" s="45"/>
    </row>
    <row r="73" spans="2:6" x14ac:dyDescent="0.2">
      <c r="C73" s="45"/>
      <c r="D73" s="45"/>
      <c r="E73" s="45"/>
      <c r="F73" s="45"/>
    </row>
    <row r="74" spans="2:6" x14ac:dyDescent="0.2">
      <c r="C74" s="45"/>
      <c r="D74" s="45"/>
      <c r="E74" s="45"/>
      <c r="F74" s="45"/>
    </row>
    <row r="75" spans="2:6" x14ac:dyDescent="0.2">
      <c r="C75" s="45"/>
      <c r="D75" s="45"/>
      <c r="E75" s="45"/>
      <c r="F75" s="45"/>
    </row>
    <row r="76" spans="2:6" x14ac:dyDescent="0.2">
      <c r="C76" s="45"/>
      <c r="D76" s="45"/>
      <c r="E76" s="45"/>
      <c r="F76" s="45"/>
    </row>
    <row r="77" spans="2:6" x14ac:dyDescent="0.2">
      <c r="C77" s="45"/>
      <c r="D77" s="45"/>
      <c r="E77" s="45"/>
      <c r="F77" s="45"/>
    </row>
    <row r="78" spans="2:6" x14ac:dyDescent="0.2">
      <c r="C78" s="45"/>
      <c r="D78" s="45"/>
      <c r="E78" s="45"/>
      <c r="F78" s="45"/>
    </row>
    <row r="79" spans="2:6" x14ac:dyDescent="0.2">
      <c r="C79" s="45"/>
      <c r="D79" s="45"/>
      <c r="E79" s="45"/>
      <c r="F79" s="45"/>
    </row>
    <row r="80" spans="2:6" x14ac:dyDescent="0.2">
      <c r="C80" s="45"/>
      <c r="D80" s="45"/>
      <c r="E80" s="45"/>
      <c r="F80" s="45"/>
    </row>
    <row r="81" spans="3:6" x14ac:dyDescent="0.2">
      <c r="C81" s="45"/>
      <c r="D81" s="45"/>
      <c r="E81" s="45"/>
      <c r="F81" s="45"/>
    </row>
    <row r="82" spans="3:6" x14ac:dyDescent="0.2">
      <c r="C82" s="45"/>
      <c r="D82" s="45"/>
      <c r="E82" s="45"/>
      <c r="F82" s="45"/>
    </row>
    <row r="83" spans="3:6" x14ac:dyDescent="0.2">
      <c r="C83" s="45"/>
      <c r="D83" s="45"/>
      <c r="E83" s="45"/>
      <c r="F83" s="45"/>
    </row>
    <row r="84" spans="3:6" x14ac:dyDescent="0.2">
      <c r="C84" s="45"/>
      <c r="D84" s="45"/>
      <c r="E84" s="45"/>
      <c r="F84" s="45"/>
    </row>
    <row r="85" spans="3:6" x14ac:dyDescent="0.2">
      <c r="C85" s="45"/>
      <c r="D85" s="45"/>
      <c r="E85" s="45"/>
      <c r="F85" s="45"/>
    </row>
    <row r="86" spans="3:6" x14ac:dyDescent="0.2">
      <c r="C86" s="45"/>
      <c r="D86" s="45"/>
      <c r="E86" s="45"/>
      <c r="F86" s="45"/>
    </row>
    <row r="87" spans="3:6" x14ac:dyDescent="0.2">
      <c r="C87" s="45"/>
      <c r="D87" s="45"/>
      <c r="E87" s="45"/>
      <c r="F87" s="45"/>
    </row>
    <row r="88" spans="3:6" x14ac:dyDescent="0.2">
      <c r="C88" s="45"/>
      <c r="D88" s="45"/>
      <c r="E88" s="45"/>
      <c r="F88" s="45"/>
    </row>
    <row r="89" spans="3:6" x14ac:dyDescent="0.2">
      <c r="C89" s="45"/>
      <c r="D89" s="45"/>
      <c r="E89" s="45"/>
      <c r="F89" s="45"/>
    </row>
    <row r="90" spans="3:6" x14ac:dyDescent="0.2">
      <c r="C90" s="45"/>
      <c r="D90" s="45"/>
      <c r="E90" s="45"/>
      <c r="F90" s="45"/>
    </row>
    <row r="91" spans="3:6" x14ac:dyDescent="0.2">
      <c r="C91" s="45"/>
      <c r="D91" s="45"/>
      <c r="E91" s="45"/>
      <c r="F91" s="45"/>
    </row>
    <row r="92" spans="3:6" x14ac:dyDescent="0.2">
      <c r="C92" s="45"/>
      <c r="D92" s="45"/>
      <c r="E92" s="45"/>
      <c r="F92" s="45"/>
    </row>
    <row r="93" spans="3:6" x14ac:dyDescent="0.2">
      <c r="C93" s="45"/>
      <c r="D93" s="45"/>
      <c r="E93" s="45"/>
      <c r="F93" s="45"/>
    </row>
    <row r="94" spans="3:6" x14ac:dyDescent="0.2">
      <c r="C94" s="45"/>
      <c r="D94" s="45"/>
      <c r="E94" s="45"/>
      <c r="F94" s="45"/>
    </row>
    <row r="95" spans="3:6" x14ac:dyDescent="0.2">
      <c r="C95" s="45"/>
      <c r="D95" s="45"/>
      <c r="E95" s="45"/>
      <c r="F95" s="45"/>
    </row>
    <row r="96" spans="3:6" x14ac:dyDescent="0.2">
      <c r="C96" s="45"/>
      <c r="D96" s="45"/>
      <c r="E96" s="45"/>
      <c r="F96" s="45"/>
    </row>
    <row r="97" spans="3:6" x14ac:dyDescent="0.2">
      <c r="C97" s="45"/>
      <c r="D97" s="45"/>
      <c r="E97" s="45"/>
      <c r="F97" s="45"/>
    </row>
    <row r="98" spans="3:6" x14ac:dyDescent="0.2">
      <c r="C98" s="45"/>
      <c r="D98" s="45"/>
      <c r="E98" s="45"/>
      <c r="F98" s="45"/>
    </row>
    <row r="99" spans="3:6" x14ac:dyDescent="0.2">
      <c r="C99" s="45"/>
      <c r="D99" s="45"/>
      <c r="E99" s="45"/>
      <c r="F99" s="45"/>
    </row>
    <row r="100" spans="3:6" x14ac:dyDescent="0.2">
      <c r="C100" s="45"/>
      <c r="D100" s="45"/>
      <c r="E100" s="45"/>
      <c r="F100" s="45"/>
    </row>
    <row r="101" spans="3:6" x14ac:dyDescent="0.2">
      <c r="C101" s="45"/>
      <c r="D101" s="45"/>
      <c r="E101" s="45"/>
      <c r="F101" s="45"/>
    </row>
    <row r="102" spans="3:6" x14ac:dyDescent="0.2">
      <c r="C102" s="45"/>
      <c r="D102" s="45"/>
      <c r="E102" s="45"/>
      <c r="F102" s="45"/>
    </row>
    <row r="103" spans="3:6" x14ac:dyDescent="0.2">
      <c r="C103" s="45"/>
      <c r="D103" s="45"/>
      <c r="E103" s="45"/>
      <c r="F103" s="45"/>
    </row>
    <row r="104" spans="3:6" x14ac:dyDescent="0.2">
      <c r="C104" s="45"/>
      <c r="D104" s="45"/>
      <c r="E104" s="45"/>
      <c r="F104" s="45"/>
    </row>
    <row r="105" spans="3:6" x14ac:dyDescent="0.2">
      <c r="C105" s="45"/>
      <c r="D105" s="45"/>
      <c r="E105" s="45"/>
      <c r="F105" s="45"/>
    </row>
    <row r="106" spans="3:6" x14ac:dyDescent="0.2">
      <c r="C106" s="45"/>
      <c r="D106" s="45"/>
      <c r="E106" s="45"/>
      <c r="F106" s="45"/>
    </row>
    <row r="107" spans="3:6" x14ac:dyDescent="0.2">
      <c r="C107" s="45"/>
      <c r="D107" s="45"/>
      <c r="E107" s="45"/>
      <c r="F107" s="45"/>
    </row>
    <row r="108" spans="3:6" x14ac:dyDescent="0.2">
      <c r="C108" s="45"/>
      <c r="D108" s="45"/>
      <c r="E108" s="45"/>
      <c r="F108" s="45"/>
    </row>
    <row r="109" spans="3:6" x14ac:dyDescent="0.2">
      <c r="C109" s="45"/>
      <c r="D109" s="45"/>
      <c r="E109" s="45"/>
      <c r="F109" s="45"/>
    </row>
    <row r="110" spans="3:6" x14ac:dyDescent="0.2">
      <c r="C110" s="45"/>
      <c r="D110" s="45"/>
      <c r="E110" s="45"/>
      <c r="F110" s="45"/>
    </row>
    <row r="111" spans="3:6" x14ac:dyDescent="0.2">
      <c r="C111" s="45"/>
      <c r="D111" s="45"/>
      <c r="E111" s="45"/>
      <c r="F111" s="45"/>
    </row>
    <row r="112" spans="3:6" x14ac:dyDescent="0.2">
      <c r="C112" s="45"/>
      <c r="D112" s="45"/>
      <c r="E112" s="45"/>
      <c r="F112" s="45"/>
    </row>
  </sheetData>
  <mergeCells count="5">
    <mergeCell ref="B2:F2"/>
    <mergeCell ref="B3:F3"/>
    <mergeCell ref="B4:F4"/>
    <mergeCell ref="B6:B7"/>
    <mergeCell ref="C6:F6"/>
  </mergeCells>
  <printOptions horizontalCentered="1"/>
  <pageMargins left="0" right="0" top="0.19685039370078741" bottom="0" header="0" footer="0"/>
  <pageSetup paperSize="9" scale="97" fitToHeight="2" orientation="portrait" r:id="rId1"/>
  <headerFooter alignWithMargins="0"/>
  <rowBreaks count="1" manualBreakCount="1">
    <brk id="67" min="1" max="5" man="1"/>
  </rowBreaks>
  <ignoredErrors>
    <ignoredError sqref="C9:C14 C16:C22 C26 C28:C29 C31 C33 C35:C36 C39:C42 C44 C46:C52 C55:C56 C5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F112"/>
  <sheetViews>
    <sheetView showGridLines="0" zoomScaleNormal="100" workbookViewId="0">
      <selection activeCell="B69" sqref="B69"/>
    </sheetView>
  </sheetViews>
  <sheetFormatPr defaultRowHeight="12.75" x14ac:dyDescent="0.2"/>
  <cols>
    <col min="1" max="1" width="9.140625" style="1"/>
    <col min="2" max="2" width="25.85546875" style="1" customWidth="1"/>
    <col min="3" max="3" width="13.7109375" style="3" customWidth="1"/>
    <col min="4" max="5" width="15.140625" style="3" customWidth="1"/>
    <col min="6" max="6" width="14.42578125" style="3" customWidth="1"/>
    <col min="7" max="16384" width="9.140625" style="1"/>
  </cols>
  <sheetData>
    <row r="2" spans="2:6" ht="27.75" customHeight="1" x14ac:dyDescent="0.2">
      <c r="B2" s="53" t="s">
        <v>65</v>
      </c>
      <c r="C2" s="53"/>
      <c r="D2" s="53"/>
      <c r="E2" s="53"/>
      <c r="F2" s="53"/>
    </row>
    <row r="3" spans="2:6" x14ac:dyDescent="0.2">
      <c r="B3" s="51" t="s">
        <v>38</v>
      </c>
      <c r="C3" s="51"/>
      <c r="D3" s="51"/>
      <c r="E3" s="51"/>
      <c r="F3" s="51"/>
    </row>
    <row r="4" spans="2:6" x14ac:dyDescent="0.2">
      <c r="B4" s="52">
        <v>2018</v>
      </c>
      <c r="C4" s="52"/>
      <c r="D4" s="52"/>
      <c r="E4" s="52"/>
      <c r="F4" s="52"/>
    </row>
    <row r="5" spans="2:6" ht="6" customHeight="1" x14ac:dyDescent="0.2">
      <c r="B5" s="14"/>
      <c r="C5" s="14"/>
      <c r="D5" s="14"/>
      <c r="E5" s="14"/>
      <c r="F5" s="14"/>
    </row>
    <row r="6" spans="2:6" ht="15.75" customHeight="1" x14ac:dyDescent="0.2">
      <c r="B6" s="47" t="s">
        <v>45</v>
      </c>
      <c r="C6" s="49" t="s">
        <v>49</v>
      </c>
      <c r="D6" s="50"/>
      <c r="E6" s="50"/>
      <c r="F6" s="50"/>
    </row>
    <row r="7" spans="2:6" ht="26.25" customHeight="1" x14ac:dyDescent="0.2">
      <c r="B7" s="48"/>
      <c r="C7" s="12" t="s">
        <v>46</v>
      </c>
      <c r="D7" s="11" t="s">
        <v>47</v>
      </c>
      <c r="E7" s="13" t="s">
        <v>48</v>
      </c>
      <c r="F7" s="13" t="s">
        <v>64</v>
      </c>
    </row>
    <row r="8" spans="2:6" s="8" customFormat="1" ht="12" x14ac:dyDescent="0.2">
      <c r="B8" s="9" t="s">
        <v>0</v>
      </c>
      <c r="C8" s="19">
        <f>C9+C10+C11+C13+C14+C16+C18</f>
        <v>676856.14862062118</v>
      </c>
      <c r="D8" s="20">
        <f>D9+D10+D11+D13+D14+D16+D18</f>
        <v>510826.97896572499</v>
      </c>
      <c r="E8" s="21">
        <f>E9+E10+E11+E13+E14+E16+E18</f>
        <v>166029.16965489625</v>
      </c>
      <c r="F8" s="39">
        <v>12.5</v>
      </c>
    </row>
    <row r="9" spans="2:6" s="4" customFormat="1" x14ac:dyDescent="0.2">
      <c r="B9" s="10" t="s">
        <v>1</v>
      </c>
      <c r="C9" s="22">
        <f>SUM(D9:E9)</f>
        <v>64745.812035069481</v>
      </c>
      <c r="D9" s="23">
        <v>51237.860667861096</v>
      </c>
      <c r="E9" s="24">
        <v>13507.951367208381</v>
      </c>
      <c r="F9" s="40">
        <v>10.7</v>
      </c>
    </row>
    <row r="10" spans="2:6" s="4" customFormat="1" x14ac:dyDescent="0.2">
      <c r="B10" s="10" t="s">
        <v>2</v>
      </c>
      <c r="C10" s="22">
        <f>SUM(D10:E10)</f>
        <v>22956.351902059381</v>
      </c>
      <c r="D10" s="23">
        <v>18604.77875410593</v>
      </c>
      <c r="E10" s="24">
        <v>4351.5731479534497</v>
      </c>
      <c r="F10" s="40">
        <v>8.6999999999999993</v>
      </c>
    </row>
    <row r="11" spans="2:6" s="4" customFormat="1" x14ac:dyDescent="0.2">
      <c r="B11" s="10" t="s">
        <v>3</v>
      </c>
      <c r="C11" s="22">
        <f t="shared" ref="C11:C18" si="0">SUM(D11:E11)</f>
        <v>164832.60306901563</v>
      </c>
      <c r="D11" s="23">
        <v>135523.55631055243</v>
      </c>
      <c r="E11" s="24">
        <v>29309.04675846321</v>
      </c>
      <c r="F11" s="40">
        <v>14.6</v>
      </c>
    </row>
    <row r="12" spans="2:6" s="4" customFormat="1" x14ac:dyDescent="0.2">
      <c r="B12" s="15" t="s">
        <v>50</v>
      </c>
      <c r="C12" s="25">
        <f t="shared" si="0"/>
        <v>98692.593698683515</v>
      </c>
      <c r="D12" s="26">
        <v>91047.706042362974</v>
      </c>
      <c r="E12" s="27">
        <v>7644.8876563205458</v>
      </c>
      <c r="F12" s="41">
        <v>12.7</v>
      </c>
    </row>
    <row r="13" spans="2:6" s="4" customFormat="1" x14ac:dyDescent="0.2">
      <c r="B13" s="10" t="s">
        <v>4</v>
      </c>
      <c r="C13" s="22">
        <f t="shared" si="0"/>
        <v>19830.795738622259</v>
      </c>
      <c r="D13" s="23">
        <v>16245.583408756749</v>
      </c>
      <c r="E13" s="24">
        <v>3585.2123298655097</v>
      </c>
      <c r="F13" s="40">
        <v>12.7</v>
      </c>
    </row>
    <row r="14" spans="2:6" x14ac:dyDescent="0.2">
      <c r="B14" s="10" t="s">
        <v>5</v>
      </c>
      <c r="C14" s="22">
        <f t="shared" si="0"/>
        <v>314686.16584120377</v>
      </c>
      <c r="D14" s="23">
        <v>216726.29721116382</v>
      </c>
      <c r="E14" s="24">
        <v>97959.868630039971</v>
      </c>
      <c r="F14" s="40">
        <v>12.5</v>
      </c>
    </row>
    <row r="15" spans="2:6" s="4" customFormat="1" x14ac:dyDescent="0.2">
      <c r="B15" s="15" t="s">
        <v>8</v>
      </c>
      <c r="C15" s="25">
        <f t="shared" si="0"/>
        <v>74278.996935446863</v>
      </c>
      <c r="D15" s="26">
        <v>72205.052818531316</v>
      </c>
      <c r="E15" s="27">
        <v>2073.9441169155443</v>
      </c>
      <c r="F15" s="41">
        <v>10.7</v>
      </c>
    </row>
    <row r="16" spans="2:6" s="4" customFormat="1" x14ac:dyDescent="0.2">
      <c r="B16" s="10" t="s">
        <v>6</v>
      </c>
      <c r="C16" s="22">
        <f t="shared" si="0"/>
        <v>37120.29721184833</v>
      </c>
      <c r="D16" s="23">
        <v>34056.927188364614</v>
      </c>
      <c r="E16" s="24">
        <v>3063.3700234837147</v>
      </c>
      <c r="F16" s="40">
        <v>16.5</v>
      </c>
    </row>
    <row r="17" spans="2:6" s="8" customFormat="1" ht="12" x14ac:dyDescent="0.2">
      <c r="B17" s="15" t="s">
        <v>51</v>
      </c>
      <c r="C17" s="25">
        <f t="shared" si="0"/>
        <v>25976.364955569785</v>
      </c>
      <c r="D17" s="26">
        <v>25531.213520526995</v>
      </c>
      <c r="E17" s="27">
        <v>445.15143504279001</v>
      </c>
      <c r="F17" s="41">
        <v>15.4</v>
      </c>
    </row>
    <row r="18" spans="2:6" s="4" customFormat="1" x14ac:dyDescent="0.2">
      <c r="B18" s="10" t="s">
        <v>7</v>
      </c>
      <c r="C18" s="22">
        <f t="shared" si="0"/>
        <v>52684.122822802332</v>
      </c>
      <c r="D18" s="28">
        <v>38431.975424920332</v>
      </c>
      <c r="E18" s="29">
        <v>14252.147397881999</v>
      </c>
      <c r="F18" s="40">
        <v>10</v>
      </c>
    </row>
    <row r="19" spans="2:6" s="4" customFormat="1" x14ac:dyDescent="0.2">
      <c r="B19" s="9" t="s">
        <v>9</v>
      </c>
      <c r="C19" s="19">
        <f>C20+C22+C24+C26+C28+C30+C32+C34+C36</f>
        <v>1789813.7327234345</v>
      </c>
      <c r="D19" s="20">
        <f>D20+D22+D24+D26+D28+D30+D32+D34+D36</f>
        <v>1317770.4003247549</v>
      </c>
      <c r="E19" s="21">
        <f>E20+E22+E24+E26+E28+E30+E32+E34+E36</f>
        <v>472043.33239867934</v>
      </c>
      <c r="F19" s="39">
        <v>9.5</v>
      </c>
    </row>
    <row r="20" spans="2:6" s="4" customFormat="1" x14ac:dyDescent="0.2">
      <c r="B20" s="10" t="s">
        <v>10</v>
      </c>
      <c r="C20" s="30">
        <f t="shared" ref="C20:C37" si="1">SUM(D20:E20)</f>
        <v>365970.61763540132</v>
      </c>
      <c r="D20" s="28">
        <v>178030.70690244582</v>
      </c>
      <c r="E20" s="29">
        <v>187939.91073295547</v>
      </c>
      <c r="F20" s="40">
        <v>17.399999999999999</v>
      </c>
    </row>
    <row r="21" spans="2:6" x14ac:dyDescent="0.2">
      <c r="B21" s="15" t="s">
        <v>52</v>
      </c>
      <c r="C21" s="25">
        <f t="shared" si="1"/>
        <v>48076.617060512355</v>
      </c>
      <c r="D21" s="26">
        <v>39366.064029716057</v>
      </c>
      <c r="E21" s="27">
        <v>8710.5530307962999</v>
      </c>
      <c r="F21" s="41">
        <v>10.7</v>
      </c>
    </row>
    <row r="22" spans="2:6" s="4" customFormat="1" x14ac:dyDescent="0.2">
      <c r="B22" s="10" t="s">
        <v>11</v>
      </c>
      <c r="C22" s="30">
        <f t="shared" si="1"/>
        <v>108076.39570383276</v>
      </c>
      <c r="D22" s="28">
        <v>60303.879772996464</v>
      </c>
      <c r="E22" s="29">
        <v>47772.5159308363</v>
      </c>
      <c r="F22" s="40">
        <v>10.3</v>
      </c>
    </row>
    <row r="23" spans="2:6" s="4" customFormat="1" x14ac:dyDescent="0.2">
      <c r="B23" s="15" t="s">
        <v>53</v>
      </c>
      <c r="C23" s="25">
        <f t="shared" si="1"/>
        <v>34819.847365227615</v>
      </c>
      <c r="D23" s="26">
        <v>23522.860428859833</v>
      </c>
      <c r="E23" s="27">
        <v>11296.986936367779</v>
      </c>
      <c r="F23" s="41">
        <v>9.3000000000000007</v>
      </c>
    </row>
    <row r="24" spans="2:6" s="4" customFormat="1" x14ac:dyDescent="0.2">
      <c r="B24" s="10" t="s">
        <v>12</v>
      </c>
      <c r="C24" s="30">
        <f t="shared" si="1"/>
        <v>229627.40670102826</v>
      </c>
      <c r="D24" s="28">
        <v>196354.32858136017</v>
      </c>
      <c r="E24" s="29">
        <v>33273.078119668098</v>
      </c>
      <c r="F24" s="40">
        <v>7.7</v>
      </c>
    </row>
    <row r="25" spans="2:6" x14ac:dyDescent="0.2">
      <c r="B25" s="15" t="s">
        <v>19</v>
      </c>
      <c r="C25" s="25">
        <f t="shared" si="1"/>
        <v>117286.77687888629</v>
      </c>
      <c r="D25" s="26">
        <v>114675.25811386546</v>
      </c>
      <c r="E25" s="27">
        <v>2611.5187650208268</v>
      </c>
      <c r="F25" s="41">
        <v>8.8000000000000007</v>
      </c>
    </row>
    <row r="26" spans="2:6" s="4" customFormat="1" x14ac:dyDescent="0.2">
      <c r="B26" s="10" t="s">
        <v>13</v>
      </c>
      <c r="C26" s="30">
        <f t="shared" si="1"/>
        <v>88896.093319437292</v>
      </c>
      <c r="D26" s="28">
        <v>72526.536106952306</v>
      </c>
      <c r="E26" s="29">
        <v>16369.55721248498</v>
      </c>
      <c r="F26" s="40">
        <v>7.9</v>
      </c>
    </row>
    <row r="27" spans="2:6" s="4" customFormat="1" x14ac:dyDescent="0.2">
      <c r="B27" s="15" t="s">
        <v>54</v>
      </c>
      <c r="C27" s="25">
        <f t="shared" si="1"/>
        <v>30594.031273455857</v>
      </c>
      <c r="D27" s="26">
        <v>28297.1734264187</v>
      </c>
      <c r="E27" s="27">
        <v>2296.857847037159</v>
      </c>
      <c r="F27" s="41">
        <v>6.4</v>
      </c>
    </row>
    <row r="28" spans="2:6" s="4" customFormat="1" x14ac:dyDescent="0.2">
      <c r="B28" s="10" t="s">
        <v>14</v>
      </c>
      <c r="C28" s="30">
        <f t="shared" si="1"/>
        <v>120410.71331786169</v>
      </c>
      <c r="D28" s="28">
        <v>100884.66457296252</v>
      </c>
      <c r="E28" s="29">
        <v>19526.04874489917</v>
      </c>
      <c r="F28" s="40">
        <v>9.1</v>
      </c>
    </row>
    <row r="29" spans="2:6" x14ac:dyDescent="0.2">
      <c r="B29" s="15" t="s">
        <v>55</v>
      </c>
      <c r="C29" s="25">
        <f t="shared" si="1"/>
        <v>44999.794706870314</v>
      </c>
      <c r="D29" s="26">
        <v>42099.56879331058</v>
      </c>
      <c r="E29" s="27">
        <v>2900.225913559736</v>
      </c>
      <c r="F29" s="41">
        <v>10.8</v>
      </c>
    </row>
    <row r="30" spans="2:6" s="8" customFormat="1" ht="12" x14ac:dyDescent="0.2">
      <c r="B30" s="10" t="s">
        <v>15</v>
      </c>
      <c r="C30" s="30">
        <f t="shared" si="1"/>
        <v>275104.89042743406</v>
      </c>
      <c r="D30" s="28">
        <v>244933.25694273566</v>
      </c>
      <c r="E30" s="29">
        <v>30171.633484698403</v>
      </c>
      <c r="F30" s="40">
        <v>8.6</v>
      </c>
    </row>
    <row r="31" spans="2:6" s="4" customFormat="1" x14ac:dyDescent="0.2">
      <c r="B31" s="15" t="s">
        <v>20</v>
      </c>
      <c r="C31" s="25">
        <f t="shared" si="1"/>
        <v>135275.09013700881</v>
      </c>
      <c r="D31" s="26">
        <v>134157.83750544823</v>
      </c>
      <c r="E31" s="27">
        <v>1117.252631560586</v>
      </c>
      <c r="F31" s="41">
        <v>9.8000000000000007</v>
      </c>
    </row>
    <row r="32" spans="2:6" x14ac:dyDescent="0.2">
      <c r="B32" s="10" t="s">
        <v>16</v>
      </c>
      <c r="C32" s="30">
        <f t="shared" si="1"/>
        <v>112500.16644266181</v>
      </c>
      <c r="D32" s="28">
        <v>90808.515895084507</v>
      </c>
      <c r="E32" s="29">
        <v>21691.650547577308</v>
      </c>
      <c r="F32" s="40">
        <v>10</v>
      </c>
    </row>
    <row r="33" spans="2:6" s="4" customFormat="1" x14ac:dyDescent="0.2">
      <c r="B33" s="15" t="s">
        <v>56</v>
      </c>
      <c r="C33" s="25">
        <f t="shared" si="1"/>
        <v>50933.049882705796</v>
      </c>
      <c r="D33" s="26">
        <v>49990.575144730552</v>
      </c>
      <c r="E33" s="27">
        <v>942.47473797524208</v>
      </c>
      <c r="F33" s="41">
        <v>10.7</v>
      </c>
    </row>
    <row r="34" spans="2:6" s="4" customFormat="1" x14ac:dyDescent="0.2">
      <c r="B34" s="10" t="s">
        <v>17</v>
      </c>
      <c r="C34" s="30">
        <f t="shared" si="1"/>
        <v>75684.016608435602</v>
      </c>
      <c r="D34" s="28">
        <v>58891.923277974514</v>
      </c>
      <c r="E34" s="29">
        <v>16792.093330461081</v>
      </c>
      <c r="F34" s="40">
        <v>9.6999999999999993</v>
      </c>
    </row>
    <row r="35" spans="2:6" x14ac:dyDescent="0.2">
      <c r="B35" s="15" t="s">
        <v>57</v>
      </c>
      <c r="C35" s="25">
        <f t="shared" si="1"/>
        <v>32397.141626845252</v>
      </c>
      <c r="D35" s="26">
        <v>31339.640949396096</v>
      </c>
      <c r="E35" s="27">
        <v>1057.500677449154</v>
      </c>
      <c r="F35" s="41">
        <v>10</v>
      </c>
    </row>
    <row r="36" spans="2:6" s="4" customFormat="1" x14ac:dyDescent="0.2">
      <c r="B36" s="10" t="s">
        <v>18</v>
      </c>
      <c r="C36" s="30">
        <f t="shared" si="1"/>
        <v>413543.4325673416</v>
      </c>
      <c r="D36" s="28">
        <v>315036.5882722431</v>
      </c>
      <c r="E36" s="29">
        <v>98506.844295098505</v>
      </c>
      <c r="F36" s="40">
        <v>8.1</v>
      </c>
    </row>
    <row r="37" spans="2:6" x14ac:dyDescent="0.2">
      <c r="B37" s="15" t="s">
        <v>21</v>
      </c>
      <c r="C37" s="25">
        <f t="shared" si="1"/>
        <v>116636.67972044535</v>
      </c>
      <c r="D37" s="26">
        <v>113996.81664655761</v>
      </c>
      <c r="E37" s="27">
        <v>2639.863073887735</v>
      </c>
      <c r="F37" s="41">
        <v>8.1999999999999993</v>
      </c>
    </row>
    <row r="38" spans="2:6" s="8" customFormat="1" ht="12" x14ac:dyDescent="0.2">
      <c r="B38" s="9" t="s">
        <v>22</v>
      </c>
      <c r="C38" s="19">
        <f>C39+C41+C43+C45</f>
        <v>2261531.7969640726</v>
      </c>
      <c r="D38" s="20">
        <f>D39+D41+D43+D45</f>
        <v>2185593.4162212806</v>
      </c>
      <c r="E38" s="21">
        <f>E39+E41+E43+E45</f>
        <v>75938.380742792389</v>
      </c>
      <c r="F38" s="39">
        <v>7.2</v>
      </c>
    </row>
    <row r="39" spans="2:6" s="4" customFormat="1" x14ac:dyDescent="0.2">
      <c r="B39" s="10" t="s">
        <v>23</v>
      </c>
      <c r="C39" s="30">
        <f t="shared" ref="C39:C46" si="2">SUM(D39:E39)</f>
        <v>481204.28206530842</v>
      </c>
      <c r="D39" s="28">
        <v>441150.08373734972</v>
      </c>
      <c r="E39" s="29">
        <v>40054.198327958715</v>
      </c>
      <c r="F39" s="40">
        <v>6.5</v>
      </c>
    </row>
    <row r="40" spans="2:6" x14ac:dyDescent="0.2">
      <c r="B40" s="15" t="s">
        <v>27</v>
      </c>
      <c r="C40" s="25">
        <f t="shared" si="2"/>
        <v>122900.5540019262</v>
      </c>
      <c r="D40" s="26">
        <v>121578.49019610821</v>
      </c>
      <c r="E40" s="27">
        <v>1322.0638058179848</v>
      </c>
      <c r="F40" s="41">
        <v>6.6</v>
      </c>
    </row>
    <row r="41" spans="2:6" s="4" customFormat="1" x14ac:dyDescent="0.2">
      <c r="B41" s="10" t="s">
        <v>24</v>
      </c>
      <c r="C41" s="30">
        <f t="shared" si="2"/>
        <v>80465.06282362924</v>
      </c>
      <c r="D41" s="28">
        <v>76963.257273780444</v>
      </c>
      <c r="E41" s="29">
        <v>3501.8055498488002</v>
      </c>
      <c r="F41" s="40">
        <v>5.7</v>
      </c>
    </row>
    <row r="42" spans="2:6" s="4" customFormat="1" x14ac:dyDescent="0.2">
      <c r="B42" s="15" t="s">
        <v>58</v>
      </c>
      <c r="C42" s="25">
        <f t="shared" si="2"/>
        <v>43130.797543798588</v>
      </c>
      <c r="D42" s="26">
        <v>43099.797543798588</v>
      </c>
      <c r="E42" s="27">
        <v>31</v>
      </c>
      <c r="F42" s="41">
        <v>6.2</v>
      </c>
    </row>
    <row r="43" spans="2:6" x14ac:dyDescent="0.2">
      <c r="B43" s="10" t="s">
        <v>25</v>
      </c>
      <c r="C43" s="30">
        <f t="shared" si="2"/>
        <v>515371.19235486933</v>
      </c>
      <c r="D43" s="28">
        <v>505639.18627172615</v>
      </c>
      <c r="E43" s="29">
        <v>9732.006083143151</v>
      </c>
      <c r="F43" s="40">
        <v>8</v>
      </c>
    </row>
    <row r="44" spans="2:6" s="8" customFormat="1" ht="12" x14ac:dyDescent="0.2">
      <c r="B44" s="15" t="s">
        <v>28</v>
      </c>
      <c r="C44" s="25">
        <f t="shared" si="2"/>
        <v>387218.16803659732</v>
      </c>
      <c r="D44" s="26">
        <v>382907.02949085581</v>
      </c>
      <c r="E44" s="27">
        <v>4311.1385457414781</v>
      </c>
      <c r="F44" s="41">
        <v>8.1</v>
      </c>
    </row>
    <row r="45" spans="2:6" s="4" customFormat="1" x14ac:dyDescent="0.2">
      <c r="B45" s="10" t="s">
        <v>26</v>
      </c>
      <c r="C45" s="30">
        <f t="shared" si="2"/>
        <v>1184491.2597202659</v>
      </c>
      <c r="D45" s="28">
        <v>1161840.8889384242</v>
      </c>
      <c r="E45" s="29">
        <v>22650.370781841721</v>
      </c>
      <c r="F45" s="40">
        <v>7.4</v>
      </c>
    </row>
    <row r="46" spans="2:6" s="4" customFormat="1" x14ac:dyDescent="0.2">
      <c r="B46" s="15" t="s">
        <v>29</v>
      </c>
      <c r="C46" s="25">
        <f t="shared" si="2"/>
        <v>576799.07183158258</v>
      </c>
      <c r="D46" s="26">
        <v>569034.51505384722</v>
      </c>
      <c r="E46" s="27">
        <v>7764.5567777354099</v>
      </c>
      <c r="F46" s="41">
        <v>7.6</v>
      </c>
    </row>
    <row r="47" spans="2:6" s="4" customFormat="1" x14ac:dyDescent="0.2">
      <c r="B47" s="9" t="s">
        <v>39</v>
      </c>
      <c r="C47" s="19">
        <f>C48+C50+C52</f>
        <v>670807.32404225424</v>
      </c>
      <c r="D47" s="20">
        <f>D48+D50+D52</f>
        <v>612326.04350601858</v>
      </c>
      <c r="E47" s="21">
        <f>E48+E50+E52</f>
        <v>58481.280536235703</v>
      </c>
      <c r="F47" s="39">
        <v>6.2</v>
      </c>
    </row>
    <row r="48" spans="2:6" s="4" customFormat="1" x14ac:dyDescent="0.2">
      <c r="B48" s="10" t="s">
        <v>30</v>
      </c>
      <c r="C48" s="30">
        <f t="shared" ref="C48:C53" si="3">SUM(D48:E48)</f>
        <v>259473.54590942425</v>
      </c>
      <c r="D48" s="28">
        <v>233155.71009020609</v>
      </c>
      <c r="E48" s="29">
        <v>26317.835819218151</v>
      </c>
      <c r="F48" s="40">
        <v>6.5</v>
      </c>
    </row>
    <row r="49" spans="2:6" s="7" customFormat="1" x14ac:dyDescent="0.2">
      <c r="B49" s="15" t="s">
        <v>42</v>
      </c>
      <c r="C49" s="25">
        <f t="shared" si="3"/>
        <v>84596.406785004452</v>
      </c>
      <c r="D49" s="26">
        <v>80099.522272572882</v>
      </c>
      <c r="E49" s="27">
        <v>4496.8845124315703</v>
      </c>
      <c r="F49" s="41">
        <v>6.8</v>
      </c>
    </row>
    <row r="50" spans="2:6" s="6" customFormat="1" x14ac:dyDescent="0.2">
      <c r="B50" s="10" t="s">
        <v>31</v>
      </c>
      <c r="C50" s="30">
        <f t="shared" si="3"/>
        <v>160088.85769579053</v>
      </c>
      <c r="D50" s="28">
        <v>149169.71186131128</v>
      </c>
      <c r="E50" s="29">
        <v>10919.14583447925</v>
      </c>
      <c r="F50" s="40">
        <v>6.3</v>
      </c>
    </row>
    <row r="51" spans="2:6" s="6" customFormat="1" x14ac:dyDescent="0.2">
      <c r="B51" s="15" t="s">
        <v>59</v>
      </c>
      <c r="C51" s="25">
        <f t="shared" si="3"/>
        <v>32521.13166182936</v>
      </c>
      <c r="D51" s="26">
        <v>32111.366206832939</v>
      </c>
      <c r="E51" s="27">
        <v>409.76545499641998</v>
      </c>
      <c r="F51" s="41">
        <v>8.3000000000000007</v>
      </c>
    </row>
    <row r="52" spans="2:6" x14ac:dyDescent="0.2">
      <c r="B52" s="10" t="s">
        <v>32</v>
      </c>
      <c r="C52" s="30">
        <f t="shared" si="3"/>
        <v>251244.92043703949</v>
      </c>
      <c r="D52" s="28">
        <v>230000.62155450118</v>
      </c>
      <c r="E52" s="29">
        <v>21244.298882538296</v>
      </c>
      <c r="F52" s="40">
        <v>5.9</v>
      </c>
    </row>
    <row r="53" spans="2:6" x14ac:dyDescent="0.2">
      <c r="B53" s="15" t="s">
        <v>43</v>
      </c>
      <c r="C53" s="25">
        <f t="shared" si="3"/>
        <v>113042.94832043916</v>
      </c>
      <c r="D53" s="26">
        <v>110618.00354818329</v>
      </c>
      <c r="E53" s="27">
        <v>2424.944772255873</v>
      </c>
      <c r="F53" s="41">
        <v>7.1</v>
      </c>
    </row>
    <row r="54" spans="2:6" x14ac:dyDescent="0.2">
      <c r="B54" s="9" t="s">
        <v>33</v>
      </c>
      <c r="C54" s="19">
        <f>C55+C56+C58+C60</f>
        <v>471032.31856612687</v>
      </c>
      <c r="D54" s="20">
        <f>D55+D56+D58+D60</f>
        <v>433836.96681261773</v>
      </c>
      <c r="E54" s="21">
        <f t="shared" ref="E54" si="4">E55+E56+E58+E60</f>
        <v>37195.351753509138</v>
      </c>
      <c r="F54" s="39">
        <v>8.5</v>
      </c>
    </row>
    <row r="55" spans="2:6" x14ac:dyDescent="0.2">
      <c r="B55" s="10" t="s">
        <v>34</v>
      </c>
      <c r="C55" s="30">
        <f t="shared" ref="C55:C60" si="5">SUM(D55:E55)</f>
        <v>65556.377519117217</v>
      </c>
      <c r="D55" s="31">
        <v>58417.505715216648</v>
      </c>
      <c r="E55" s="29">
        <v>7138.8718039005698</v>
      </c>
      <c r="F55" s="40">
        <v>7.1</v>
      </c>
    </row>
    <row r="56" spans="2:6" x14ac:dyDescent="0.2">
      <c r="B56" s="10" t="s">
        <v>35</v>
      </c>
      <c r="C56" s="30">
        <f t="shared" si="5"/>
        <v>109855.27942667059</v>
      </c>
      <c r="D56" s="31">
        <v>95912.246939280245</v>
      </c>
      <c r="E56" s="29">
        <v>13943.03248739035</v>
      </c>
      <c r="F56" s="40">
        <v>9.3000000000000007</v>
      </c>
    </row>
    <row r="57" spans="2:6" x14ac:dyDescent="0.2">
      <c r="B57" s="15" t="s">
        <v>60</v>
      </c>
      <c r="C57" s="25">
        <f t="shared" si="5"/>
        <v>28853.94525883349</v>
      </c>
      <c r="D57" s="26">
        <v>26697.146822909308</v>
      </c>
      <c r="E57" s="27">
        <v>2156.7984359241814</v>
      </c>
      <c r="F57" s="41">
        <v>9</v>
      </c>
    </row>
    <row r="58" spans="2:6" x14ac:dyDescent="0.2">
      <c r="B58" s="10" t="s">
        <v>40</v>
      </c>
      <c r="C58" s="30">
        <f t="shared" si="5"/>
        <v>196682.08592563283</v>
      </c>
      <c r="D58" s="28">
        <v>184741.90820689051</v>
      </c>
      <c r="E58" s="29">
        <v>11940.177718742319</v>
      </c>
      <c r="F58" s="40">
        <v>8.1</v>
      </c>
    </row>
    <row r="59" spans="2:6" x14ac:dyDescent="0.2">
      <c r="B59" s="15" t="s">
        <v>61</v>
      </c>
      <c r="C59" s="25">
        <f t="shared" si="5"/>
        <v>79454.306287195664</v>
      </c>
      <c r="D59" s="26">
        <v>79224.738502452179</v>
      </c>
      <c r="E59" s="27">
        <v>229.56778474349031</v>
      </c>
      <c r="F59" s="41">
        <v>8.6</v>
      </c>
    </row>
    <row r="60" spans="2:6" x14ac:dyDescent="0.2">
      <c r="B60" s="10" t="s">
        <v>36</v>
      </c>
      <c r="C60" s="30">
        <f t="shared" si="5"/>
        <v>98938.575694706262</v>
      </c>
      <c r="D60" s="28">
        <v>94765.305951230373</v>
      </c>
      <c r="E60" s="29">
        <v>4173.269743475892</v>
      </c>
      <c r="F60" s="40">
        <v>9.6999999999999993</v>
      </c>
    </row>
    <row r="61" spans="2:6" ht="15" x14ac:dyDescent="0.2">
      <c r="B61" s="16" t="s">
        <v>41</v>
      </c>
      <c r="C61" s="32">
        <f>C8+C19+C38+C47+C54</f>
        <v>5870041.3209165093</v>
      </c>
      <c r="D61" s="20">
        <f>D8+D19+D38+D47+D54</f>
        <v>5060353.8058303976</v>
      </c>
      <c r="E61" s="21">
        <f>E8+E19+E38+E47+E54</f>
        <v>809687.51508611278</v>
      </c>
      <c r="F61" s="42">
        <v>8.1999999999999993</v>
      </c>
    </row>
    <row r="62" spans="2:6" ht="14.25" customHeight="1" x14ac:dyDescent="0.2">
      <c r="B62" s="17" t="s">
        <v>37</v>
      </c>
      <c r="C62" s="33">
        <f>C12+C15+C17+C21+C23+C25+C27+C29+C31+C33+C35+C37+C40+C42+C44+C46+C49+C51+C53+C57+C59</f>
        <v>2278484.3139688643</v>
      </c>
      <c r="D62" s="34">
        <f>D12+D15+D17+D21+D23+D25+D27+D29+D31+D33+D35+D37+D40+D42+D44+D46+D49+D51+D53+D57+D59</f>
        <v>2211600.3770572846</v>
      </c>
      <c r="E62" s="35">
        <f>E12+E15+E17+E21+E23+E25+E27+E29+E31+E33+E35+E37+E40+E42+E44+E46+E49+E51+E53+E57+E59</f>
        <v>66883.936911579804</v>
      </c>
      <c r="F62" s="43">
        <v>8.1999999999999993</v>
      </c>
    </row>
    <row r="63" spans="2:6" ht="13.5" thickBot="1" x14ac:dyDescent="0.25">
      <c r="B63" s="18" t="s">
        <v>44</v>
      </c>
      <c r="C63" s="36">
        <f>C61-C62</f>
        <v>3591557.006947645</v>
      </c>
      <c r="D63" s="37">
        <f>D61-D62</f>
        <v>2848753.4287731131</v>
      </c>
      <c r="E63" s="38">
        <f>E61-E62</f>
        <v>742803.57817453297</v>
      </c>
      <c r="F63" s="44">
        <v>8.1999999999999993</v>
      </c>
    </row>
    <row r="64" spans="2:6" ht="13.5" thickTop="1" x14ac:dyDescent="0.2">
      <c r="B64" s="5" t="s">
        <v>62</v>
      </c>
      <c r="C64" s="45"/>
      <c r="D64" s="45"/>
      <c r="E64" s="45"/>
      <c r="F64" s="45"/>
    </row>
    <row r="65" spans="2:6" x14ac:dyDescent="0.2">
      <c r="B65" s="5" t="s">
        <v>63</v>
      </c>
      <c r="C65" s="45"/>
      <c r="D65" s="45"/>
      <c r="E65" s="45"/>
      <c r="F65" s="45"/>
    </row>
    <row r="66" spans="2:6" x14ac:dyDescent="0.2">
      <c r="B66" s="46" t="s">
        <v>66</v>
      </c>
      <c r="C66" s="45"/>
      <c r="D66" s="45"/>
      <c r="E66" s="45"/>
      <c r="F66" s="45"/>
    </row>
    <row r="67" spans="2:6" x14ac:dyDescent="0.2">
      <c r="C67" s="45"/>
      <c r="D67" s="45"/>
      <c r="E67" s="45"/>
      <c r="F67" s="45"/>
    </row>
    <row r="68" spans="2:6" x14ac:dyDescent="0.2">
      <c r="C68" s="45"/>
      <c r="D68" s="45"/>
      <c r="E68" s="45"/>
      <c r="F68" s="45"/>
    </row>
    <row r="69" spans="2:6" x14ac:dyDescent="0.2">
      <c r="C69" s="45"/>
      <c r="D69" s="45"/>
      <c r="E69" s="45"/>
      <c r="F69" s="45"/>
    </row>
    <row r="70" spans="2:6" x14ac:dyDescent="0.2">
      <c r="C70" s="45"/>
      <c r="D70" s="45"/>
      <c r="E70" s="45"/>
      <c r="F70" s="45"/>
    </row>
    <row r="71" spans="2:6" x14ac:dyDescent="0.2">
      <c r="C71" s="45"/>
      <c r="D71" s="45"/>
      <c r="E71" s="45"/>
      <c r="F71" s="45"/>
    </row>
    <row r="72" spans="2:6" x14ac:dyDescent="0.2">
      <c r="C72" s="45"/>
      <c r="D72" s="45"/>
      <c r="E72" s="45"/>
      <c r="F72" s="45"/>
    </row>
    <row r="73" spans="2:6" x14ac:dyDescent="0.2">
      <c r="C73" s="45"/>
      <c r="D73" s="45"/>
      <c r="E73" s="45"/>
      <c r="F73" s="45"/>
    </row>
    <row r="74" spans="2:6" x14ac:dyDescent="0.2">
      <c r="C74" s="45"/>
      <c r="D74" s="45"/>
      <c r="E74" s="45"/>
      <c r="F74" s="45"/>
    </row>
    <row r="75" spans="2:6" x14ac:dyDescent="0.2">
      <c r="C75" s="45"/>
      <c r="D75" s="45"/>
      <c r="E75" s="45"/>
      <c r="F75" s="45"/>
    </row>
    <row r="76" spans="2:6" x14ac:dyDescent="0.2">
      <c r="C76" s="45"/>
      <c r="D76" s="45"/>
      <c r="E76" s="45"/>
      <c r="F76" s="45"/>
    </row>
    <row r="77" spans="2:6" x14ac:dyDescent="0.2">
      <c r="C77" s="45"/>
      <c r="D77" s="45"/>
      <c r="E77" s="45"/>
      <c r="F77" s="45"/>
    </row>
    <row r="78" spans="2:6" x14ac:dyDescent="0.2">
      <c r="C78" s="45"/>
      <c r="D78" s="45"/>
      <c r="E78" s="45"/>
      <c r="F78" s="45"/>
    </row>
    <row r="79" spans="2:6" x14ac:dyDescent="0.2">
      <c r="C79" s="45"/>
      <c r="D79" s="45"/>
      <c r="E79" s="45"/>
      <c r="F79" s="45"/>
    </row>
    <row r="80" spans="2:6" x14ac:dyDescent="0.2">
      <c r="C80" s="45"/>
      <c r="D80" s="45"/>
      <c r="E80" s="45"/>
      <c r="F80" s="45"/>
    </row>
    <row r="81" spans="3:6" x14ac:dyDescent="0.2">
      <c r="C81" s="45"/>
      <c r="D81" s="45"/>
      <c r="E81" s="45"/>
      <c r="F81" s="45"/>
    </row>
    <row r="82" spans="3:6" x14ac:dyDescent="0.2">
      <c r="C82" s="45"/>
      <c r="D82" s="45"/>
      <c r="E82" s="45"/>
      <c r="F82" s="45"/>
    </row>
    <row r="83" spans="3:6" x14ac:dyDescent="0.2">
      <c r="C83" s="45"/>
      <c r="D83" s="45"/>
      <c r="E83" s="45"/>
      <c r="F83" s="45"/>
    </row>
    <row r="84" spans="3:6" x14ac:dyDescent="0.2">
      <c r="C84" s="45"/>
      <c r="D84" s="45"/>
      <c r="E84" s="45"/>
      <c r="F84" s="45"/>
    </row>
    <row r="85" spans="3:6" x14ac:dyDescent="0.2">
      <c r="C85" s="45"/>
      <c r="D85" s="45"/>
      <c r="E85" s="45"/>
      <c r="F85" s="45"/>
    </row>
    <row r="86" spans="3:6" x14ac:dyDescent="0.2">
      <c r="C86" s="45"/>
      <c r="D86" s="45"/>
      <c r="E86" s="45"/>
      <c r="F86" s="45"/>
    </row>
    <row r="87" spans="3:6" x14ac:dyDescent="0.2">
      <c r="C87" s="45"/>
      <c r="D87" s="45"/>
      <c r="E87" s="45"/>
      <c r="F87" s="45"/>
    </row>
    <row r="88" spans="3:6" x14ac:dyDescent="0.2">
      <c r="C88" s="45"/>
      <c r="D88" s="45"/>
      <c r="E88" s="45"/>
      <c r="F88" s="45"/>
    </row>
    <row r="89" spans="3:6" x14ac:dyDescent="0.2">
      <c r="C89" s="45"/>
      <c r="D89" s="45"/>
      <c r="E89" s="45"/>
      <c r="F89" s="45"/>
    </row>
    <row r="90" spans="3:6" x14ac:dyDescent="0.2">
      <c r="C90" s="45"/>
      <c r="D90" s="45"/>
      <c r="E90" s="45"/>
      <c r="F90" s="45"/>
    </row>
    <row r="91" spans="3:6" x14ac:dyDescent="0.2">
      <c r="C91" s="45"/>
      <c r="D91" s="45"/>
      <c r="E91" s="45"/>
      <c r="F91" s="45"/>
    </row>
    <row r="92" spans="3:6" x14ac:dyDescent="0.2">
      <c r="C92" s="45"/>
      <c r="D92" s="45"/>
      <c r="E92" s="45"/>
      <c r="F92" s="45"/>
    </row>
    <row r="93" spans="3:6" x14ac:dyDescent="0.2">
      <c r="C93" s="45"/>
      <c r="D93" s="45"/>
      <c r="E93" s="45"/>
      <c r="F93" s="45"/>
    </row>
    <row r="94" spans="3:6" x14ac:dyDescent="0.2">
      <c r="C94" s="45"/>
      <c r="D94" s="45"/>
      <c r="E94" s="45"/>
      <c r="F94" s="45"/>
    </row>
    <row r="95" spans="3:6" x14ac:dyDescent="0.2">
      <c r="C95" s="45"/>
      <c r="D95" s="45"/>
      <c r="E95" s="45"/>
      <c r="F95" s="45"/>
    </row>
    <row r="96" spans="3:6" x14ac:dyDescent="0.2">
      <c r="C96" s="45"/>
      <c r="D96" s="45"/>
      <c r="E96" s="45"/>
      <c r="F96" s="45"/>
    </row>
    <row r="97" spans="3:6" x14ac:dyDescent="0.2">
      <c r="C97" s="45"/>
      <c r="D97" s="45"/>
      <c r="E97" s="45"/>
      <c r="F97" s="45"/>
    </row>
    <row r="98" spans="3:6" x14ac:dyDescent="0.2">
      <c r="C98" s="45"/>
      <c r="D98" s="45"/>
      <c r="E98" s="45"/>
      <c r="F98" s="45"/>
    </row>
    <row r="99" spans="3:6" x14ac:dyDescent="0.2">
      <c r="C99" s="45"/>
      <c r="D99" s="45"/>
      <c r="E99" s="45"/>
      <c r="F99" s="45"/>
    </row>
    <row r="100" spans="3:6" x14ac:dyDescent="0.2">
      <c r="C100" s="45"/>
      <c r="D100" s="45"/>
      <c r="E100" s="45"/>
      <c r="F100" s="45"/>
    </row>
    <row r="101" spans="3:6" x14ac:dyDescent="0.2">
      <c r="C101" s="45"/>
      <c r="D101" s="45"/>
      <c r="E101" s="45"/>
      <c r="F101" s="45"/>
    </row>
    <row r="102" spans="3:6" x14ac:dyDescent="0.2">
      <c r="C102" s="45"/>
      <c r="D102" s="45"/>
      <c r="E102" s="45"/>
      <c r="F102" s="45"/>
    </row>
    <row r="103" spans="3:6" x14ac:dyDescent="0.2">
      <c r="C103" s="45"/>
      <c r="D103" s="45"/>
      <c r="E103" s="45"/>
      <c r="F103" s="45"/>
    </row>
    <row r="104" spans="3:6" x14ac:dyDescent="0.2">
      <c r="C104" s="45"/>
      <c r="D104" s="45"/>
      <c r="E104" s="45"/>
      <c r="F104" s="45"/>
    </row>
    <row r="105" spans="3:6" x14ac:dyDescent="0.2">
      <c r="C105" s="45"/>
      <c r="D105" s="45"/>
      <c r="E105" s="45"/>
      <c r="F105" s="45"/>
    </row>
    <row r="106" spans="3:6" x14ac:dyDescent="0.2">
      <c r="C106" s="45"/>
      <c r="D106" s="45"/>
      <c r="E106" s="45"/>
      <c r="F106" s="45"/>
    </row>
    <row r="107" spans="3:6" x14ac:dyDescent="0.2">
      <c r="C107" s="45"/>
      <c r="D107" s="45"/>
      <c r="E107" s="45"/>
      <c r="F107" s="45"/>
    </row>
    <row r="108" spans="3:6" x14ac:dyDescent="0.2">
      <c r="C108" s="45"/>
      <c r="D108" s="45"/>
      <c r="E108" s="45"/>
      <c r="F108" s="45"/>
    </row>
    <row r="109" spans="3:6" x14ac:dyDescent="0.2">
      <c r="C109" s="45"/>
      <c r="D109" s="45"/>
      <c r="E109" s="45"/>
      <c r="F109" s="45"/>
    </row>
    <row r="110" spans="3:6" x14ac:dyDescent="0.2">
      <c r="C110" s="45"/>
      <c r="D110" s="45"/>
      <c r="E110" s="45"/>
      <c r="F110" s="45"/>
    </row>
    <row r="111" spans="3:6" x14ac:dyDescent="0.2">
      <c r="C111" s="45"/>
      <c r="D111" s="45"/>
      <c r="E111" s="45"/>
      <c r="F111" s="45"/>
    </row>
    <row r="112" spans="3:6" x14ac:dyDescent="0.2">
      <c r="C112" s="45"/>
      <c r="D112" s="45"/>
      <c r="E112" s="45"/>
      <c r="F112" s="45"/>
    </row>
  </sheetData>
  <mergeCells count="5">
    <mergeCell ref="B2:F2"/>
    <mergeCell ref="B3:F3"/>
    <mergeCell ref="B4:F4"/>
    <mergeCell ref="B6:B7"/>
    <mergeCell ref="C6:F6"/>
  </mergeCells>
  <printOptions horizontalCentered="1"/>
  <pageMargins left="0" right="0" top="0.19685039370078741" bottom="0" header="0" footer="0"/>
  <pageSetup paperSize="9" scale="98" fitToHeight="2" orientation="portrait" r:id="rId1"/>
  <headerFooter alignWithMargins="0"/>
  <rowBreaks count="1" manualBreakCount="1">
    <brk id="67" min="1" max="5" man="1"/>
  </rowBreaks>
  <ignoredErrors>
    <ignoredError sqref="C9:C6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F112"/>
  <sheetViews>
    <sheetView showGridLines="0" tabSelected="1" zoomScaleNormal="100" workbookViewId="0">
      <selection activeCell="B69" sqref="B69"/>
    </sheetView>
  </sheetViews>
  <sheetFormatPr defaultRowHeight="12.75" x14ac:dyDescent="0.2"/>
  <cols>
    <col min="1" max="1" width="9.140625" style="1"/>
    <col min="2" max="2" width="25.85546875" style="1" customWidth="1"/>
    <col min="3" max="3" width="13.7109375" style="3" customWidth="1"/>
    <col min="4" max="5" width="15.140625" style="3" customWidth="1"/>
    <col min="6" max="6" width="14.42578125" style="3" customWidth="1"/>
    <col min="7" max="16384" width="9.140625" style="1"/>
  </cols>
  <sheetData>
    <row r="2" spans="2:6" ht="32.25" customHeight="1" x14ac:dyDescent="0.2">
      <c r="B2" s="53" t="s">
        <v>65</v>
      </c>
      <c r="C2" s="53"/>
      <c r="D2" s="53"/>
      <c r="E2" s="53"/>
      <c r="F2" s="53"/>
    </row>
    <row r="3" spans="2:6" x14ac:dyDescent="0.2">
      <c r="B3" s="51" t="s">
        <v>38</v>
      </c>
      <c r="C3" s="51"/>
      <c r="D3" s="51"/>
      <c r="E3" s="51"/>
      <c r="F3" s="51"/>
    </row>
    <row r="4" spans="2:6" x14ac:dyDescent="0.2">
      <c r="B4" s="52">
        <v>2019</v>
      </c>
      <c r="C4" s="52"/>
      <c r="D4" s="52"/>
      <c r="E4" s="52"/>
      <c r="F4" s="52"/>
    </row>
    <row r="5" spans="2:6" ht="8.25" customHeight="1" x14ac:dyDescent="0.2">
      <c r="B5" s="14"/>
      <c r="C5" s="14"/>
      <c r="D5" s="14"/>
      <c r="E5" s="14"/>
      <c r="F5" s="14"/>
    </row>
    <row r="6" spans="2:6" ht="15.75" customHeight="1" x14ac:dyDescent="0.2">
      <c r="B6" s="47" t="s">
        <v>45</v>
      </c>
      <c r="C6" s="49" t="s">
        <v>49</v>
      </c>
      <c r="D6" s="50"/>
      <c r="E6" s="50"/>
      <c r="F6" s="50"/>
    </row>
    <row r="7" spans="2:6" ht="26.25" customHeight="1" x14ac:dyDescent="0.2">
      <c r="B7" s="48"/>
      <c r="C7" s="12" t="s">
        <v>46</v>
      </c>
      <c r="D7" s="11" t="s">
        <v>47</v>
      </c>
      <c r="E7" s="13" t="s">
        <v>48</v>
      </c>
      <c r="F7" s="13" t="s">
        <v>64</v>
      </c>
    </row>
    <row r="8" spans="2:6" s="8" customFormat="1" ht="12" x14ac:dyDescent="0.2">
      <c r="B8" s="9" t="s">
        <v>0</v>
      </c>
      <c r="C8" s="19">
        <f>C9+C10+C11+C13+C14+C16+C18</f>
        <v>719638.35053131357</v>
      </c>
      <c r="D8" s="20">
        <f>D9+D10+D11+D13+D14+D16+D18</f>
        <v>522599.03928668262</v>
      </c>
      <c r="E8" s="21">
        <f>E9+E10+E11+E13+E14+E16+E18</f>
        <v>197039.31124463095</v>
      </c>
      <c r="F8" s="39">
        <v>12.9</v>
      </c>
    </row>
    <row r="9" spans="2:6" s="4" customFormat="1" x14ac:dyDescent="0.2">
      <c r="B9" s="10" t="s">
        <v>1</v>
      </c>
      <c r="C9" s="22">
        <f>SUM(D9:E9)</f>
        <v>60346.985475224836</v>
      </c>
      <c r="D9" s="23">
        <v>48689.041524546788</v>
      </c>
      <c r="E9" s="24">
        <v>11657.943950678049</v>
      </c>
      <c r="F9" s="40">
        <v>9.6999999999999993</v>
      </c>
    </row>
    <row r="10" spans="2:6" s="4" customFormat="1" x14ac:dyDescent="0.2">
      <c r="B10" s="10" t="s">
        <v>2</v>
      </c>
      <c r="C10" s="22">
        <f>SUM(D10:E10)</f>
        <v>23285.468454151454</v>
      </c>
      <c r="D10" s="23">
        <v>18741.251871193694</v>
      </c>
      <c r="E10" s="24">
        <v>4544.2165829577598</v>
      </c>
      <c r="F10" s="40">
        <v>8.6</v>
      </c>
    </row>
    <row r="11" spans="2:6" s="4" customFormat="1" x14ac:dyDescent="0.2">
      <c r="B11" s="10" t="s">
        <v>3</v>
      </c>
      <c r="C11" s="22">
        <f t="shared" ref="C11:C18" si="0">SUM(D11:E11)</f>
        <v>168602.6611748999</v>
      </c>
      <c r="D11" s="23">
        <v>133493.09250369851</v>
      </c>
      <c r="E11" s="24">
        <v>35109.568671201399</v>
      </c>
      <c r="F11" s="40">
        <v>14.8</v>
      </c>
    </row>
    <row r="12" spans="2:6" s="4" customFormat="1" x14ac:dyDescent="0.2">
      <c r="B12" s="15" t="s">
        <v>50</v>
      </c>
      <c r="C12" s="25">
        <f t="shared" si="0"/>
        <v>100238.69047904045</v>
      </c>
      <c r="D12" s="26">
        <v>90993.457454102376</v>
      </c>
      <c r="E12" s="27">
        <v>9245.2330249380702</v>
      </c>
      <c r="F12" s="41">
        <v>13</v>
      </c>
    </row>
    <row r="13" spans="2:6" s="4" customFormat="1" x14ac:dyDescent="0.2">
      <c r="B13" s="10" t="s">
        <v>4</v>
      </c>
      <c r="C13" s="22">
        <f t="shared" si="0"/>
        <v>23843.519663613621</v>
      </c>
      <c r="D13" s="23">
        <v>19233.72495461192</v>
      </c>
      <c r="E13" s="24">
        <v>4609.7947090017005</v>
      </c>
      <c r="F13" s="40">
        <v>15.2</v>
      </c>
    </row>
    <row r="14" spans="2:6" x14ac:dyDescent="0.2">
      <c r="B14" s="10" t="s">
        <v>5</v>
      </c>
      <c r="C14" s="22">
        <f t="shared" si="0"/>
        <v>354296.49611117644</v>
      </c>
      <c r="D14" s="23">
        <v>229535.89299948132</v>
      </c>
      <c r="E14" s="24">
        <v>124760.60311169509</v>
      </c>
      <c r="F14" s="40">
        <v>13.5</v>
      </c>
    </row>
    <row r="15" spans="2:6" s="4" customFormat="1" x14ac:dyDescent="0.2">
      <c r="B15" s="15" t="s">
        <v>8</v>
      </c>
      <c r="C15" s="25">
        <f t="shared" si="0"/>
        <v>79489.972057824867</v>
      </c>
      <c r="D15" s="26">
        <v>78299.786939715763</v>
      </c>
      <c r="E15" s="27">
        <v>1190.1851181091079</v>
      </c>
      <c r="F15" s="41">
        <v>11.1</v>
      </c>
    </row>
    <row r="16" spans="2:6" s="4" customFormat="1" x14ac:dyDescent="0.2">
      <c r="B16" s="10" t="s">
        <v>6</v>
      </c>
      <c r="C16" s="22">
        <f t="shared" si="0"/>
        <v>41972.770009673841</v>
      </c>
      <c r="D16" s="23">
        <v>37683.948669212659</v>
      </c>
      <c r="E16" s="24">
        <v>4288.8213404611852</v>
      </c>
      <c r="F16" s="40">
        <v>17.8</v>
      </c>
    </row>
    <row r="17" spans="2:6" s="8" customFormat="1" ht="12" x14ac:dyDescent="0.2">
      <c r="B17" s="15" t="s">
        <v>51</v>
      </c>
      <c r="C17" s="25">
        <f t="shared" si="0"/>
        <v>31263.021985547563</v>
      </c>
      <c r="D17" s="26">
        <v>29815.556341213458</v>
      </c>
      <c r="E17" s="27">
        <v>1447.465644334103</v>
      </c>
      <c r="F17" s="41">
        <v>18.3</v>
      </c>
    </row>
    <row r="18" spans="2:6" s="4" customFormat="1" x14ac:dyDescent="0.2">
      <c r="B18" s="10" t="s">
        <v>7</v>
      </c>
      <c r="C18" s="22">
        <f t="shared" si="0"/>
        <v>47290.449642573498</v>
      </c>
      <c r="D18" s="28">
        <v>35222.08676393771</v>
      </c>
      <c r="E18" s="29">
        <v>12068.362878635791</v>
      </c>
      <c r="F18" s="40">
        <v>8.9</v>
      </c>
    </row>
    <row r="19" spans="2:6" s="4" customFormat="1" x14ac:dyDescent="0.2">
      <c r="B19" s="9" t="s">
        <v>9</v>
      </c>
      <c r="C19" s="19">
        <f>C20+C22+C24+C26+C28+C30+C32+C34+C36</f>
        <v>1778964.4945770465</v>
      </c>
      <c r="D19" s="20">
        <f>D20+D22+D24+D26+D28+D30+D32+D34+D36</f>
        <v>1318325.7087845246</v>
      </c>
      <c r="E19" s="21">
        <f>E20+E22+E24+E26+E28+E30+E32+E34+E36</f>
        <v>460638.78579252196</v>
      </c>
      <c r="F19" s="39">
        <v>9.1999999999999993</v>
      </c>
    </row>
    <row r="20" spans="2:6" s="4" customFormat="1" x14ac:dyDescent="0.2">
      <c r="B20" s="10" t="s">
        <v>10</v>
      </c>
      <c r="C20" s="30">
        <f t="shared" ref="C20:C37" si="1">SUM(D20:E20)</f>
        <v>329494.59670145664</v>
      </c>
      <c r="D20" s="28">
        <v>164486.13660975255</v>
      </c>
      <c r="E20" s="29">
        <v>165008.4600917041</v>
      </c>
      <c r="F20" s="40">
        <v>15.2</v>
      </c>
    </row>
    <row r="21" spans="2:6" x14ac:dyDescent="0.2">
      <c r="B21" s="15" t="s">
        <v>52</v>
      </c>
      <c r="C21" s="25">
        <f t="shared" si="1"/>
        <v>43882.927359251342</v>
      </c>
      <c r="D21" s="26">
        <v>40197.568611931136</v>
      </c>
      <c r="E21" s="27">
        <v>3685.3587473202092</v>
      </c>
      <c r="F21" s="41">
        <v>9.9</v>
      </c>
    </row>
    <row r="22" spans="2:6" s="4" customFormat="1" x14ac:dyDescent="0.2">
      <c r="B22" s="10" t="s">
        <v>11</v>
      </c>
      <c r="C22" s="30">
        <f t="shared" si="1"/>
        <v>115190.15591301247</v>
      </c>
      <c r="D22" s="28">
        <v>64700.657932767477</v>
      </c>
      <c r="E22" s="29">
        <v>50489.497980244989</v>
      </c>
      <c r="F22" s="40">
        <v>10.7</v>
      </c>
    </row>
    <row r="23" spans="2:6" s="4" customFormat="1" x14ac:dyDescent="0.2">
      <c r="B23" s="15" t="s">
        <v>53</v>
      </c>
      <c r="C23" s="25">
        <f t="shared" si="1"/>
        <v>35537.79155060061</v>
      </c>
      <c r="D23" s="26">
        <v>22196.533096949661</v>
      </c>
      <c r="E23" s="27">
        <v>13341.258453650949</v>
      </c>
      <c r="F23" s="41">
        <v>9.1</v>
      </c>
    </row>
    <row r="24" spans="2:6" s="4" customFormat="1" x14ac:dyDescent="0.2">
      <c r="B24" s="10" t="s">
        <v>12</v>
      </c>
      <c r="C24" s="30">
        <f t="shared" si="1"/>
        <v>239187.16995082755</v>
      </c>
      <c r="D24" s="28">
        <v>200367.49608236345</v>
      </c>
      <c r="E24" s="29">
        <v>38819.673868464102</v>
      </c>
      <c r="F24" s="40">
        <v>8</v>
      </c>
    </row>
    <row r="25" spans="2:6" x14ac:dyDescent="0.2">
      <c r="B25" s="15" t="s">
        <v>19</v>
      </c>
      <c r="C25" s="25">
        <f t="shared" si="1"/>
        <v>107230.41086880022</v>
      </c>
      <c r="D25" s="26">
        <v>103269.13323645608</v>
      </c>
      <c r="E25" s="27">
        <v>3961.2776323441299</v>
      </c>
      <c r="F25" s="41">
        <v>8.1</v>
      </c>
    </row>
    <row r="26" spans="2:6" s="4" customFormat="1" x14ac:dyDescent="0.2">
      <c r="B26" s="10" t="s">
        <v>13</v>
      </c>
      <c r="C26" s="30">
        <f t="shared" si="1"/>
        <v>93787.735143980244</v>
      </c>
      <c r="D26" s="28">
        <v>74462.988342151162</v>
      </c>
      <c r="E26" s="29">
        <v>19324.746801829089</v>
      </c>
      <c r="F26" s="40">
        <v>8</v>
      </c>
    </row>
    <row r="27" spans="2:6" s="4" customFormat="1" x14ac:dyDescent="0.2">
      <c r="B27" s="15" t="s">
        <v>54</v>
      </c>
      <c r="C27" s="25">
        <f t="shared" si="1"/>
        <v>35407.090280430297</v>
      </c>
      <c r="D27" s="26">
        <v>31884.74498774625</v>
      </c>
      <c r="E27" s="27">
        <v>3522.3452926840482</v>
      </c>
      <c r="F27" s="41">
        <v>6.8</v>
      </c>
    </row>
    <row r="28" spans="2:6" s="4" customFormat="1" x14ac:dyDescent="0.2">
      <c r="B28" s="10" t="s">
        <v>14</v>
      </c>
      <c r="C28" s="30">
        <f t="shared" si="1"/>
        <v>132382.73182280283</v>
      </c>
      <c r="D28" s="28">
        <v>111600.54032594201</v>
      </c>
      <c r="E28" s="29">
        <v>20782.191496860829</v>
      </c>
      <c r="F28" s="40">
        <v>9.8000000000000007</v>
      </c>
    </row>
    <row r="29" spans="2:6" x14ac:dyDescent="0.2">
      <c r="B29" s="15" t="s">
        <v>55</v>
      </c>
      <c r="C29" s="25">
        <f t="shared" si="1"/>
        <v>46936.881394061464</v>
      </c>
      <c r="D29" s="26">
        <v>42487.150905550494</v>
      </c>
      <c r="E29" s="27">
        <v>4449.7304885109688</v>
      </c>
      <c r="F29" s="41">
        <v>10.5</v>
      </c>
    </row>
    <row r="30" spans="2:6" s="8" customFormat="1" ht="12" x14ac:dyDescent="0.2">
      <c r="B30" s="10" t="s">
        <v>15</v>
      </c>
      <c r="C30" s="30">
        <f t="shared" si="1"/>
        <v>246898.20150372526</v>
      </c>
      <c r="D30" s="28">
        <v>224908.96830579115</v>
      </c>
      <c r="E30" s="29">
        <v>21989.233197934111</v>
      </c>
      <c r="F30" s="40">
        <v>7.5</v>
      </c>
    </row>
    <row r="31" spans="2:6" s="4" customFormat="1" x14ac:dyDescent="0.2">
      <c r="B31" s="15" t="s">
        <v>20</v>
      </c>
      <c r="C31" s="25">
        <f t="shared" si="1"/>
        <v>113274.63516191301</v>
      </c>
      <c r="D31" s="26">
        <v>111901.82618537075</v>
      </c>
      <c r="E31" s="27">
        <v>1372.8089765422578</v>
      </c>
      <c r="F31" s="41">
        <v>8</v>
      </c>
    </row>
    <row r="32" spans="2:6" x14ac:dyDescent="0.2">
      <c r="B32" s="10" t="s">
        <v>16</v>
      </c>
      <c r="C32" s="30">
        <f t="shared" si="1"/>
        <v>126593.89347285134</v>
      </c>
      <c r="D32" s="28">
        <v>105439.45701515503</v>
      </c>
      <c r="E32" s="29">
        <v>21154.436457696309</v>
      </c>
      <c r="F32" s="40">
        <v>11</v>
      </c>
    </row>
    <row r="33" spans="2:6" s="4" customFormat="1" x14ac:dyDescent="0.2">
      <c r="B33" s="15" t="s">
        <v>56</v>
      </c>
      <c r="C33" s="25">
        <f t="shared" si="1"/>
        <v>63121.76518613792</v>
      </c>
      <c r="D33" s="26">
        <v>62877.76518613792</v>
      </c>
      <c r="E33" s="27">
        <v>244</v>
      </c>
      <c r="F33" s="41">
        <v>13</v>
      </c>
    </row>
    <row r="34" spans="2:6" s="4" customFormat="1" x14ac:dyDescent="0.2">
      <c r="B34" s="10" t="s">
        <v>17</v>
      </c>
      <c r="C34" s="30">
        <f t="shared" si="1"/>
        <v>81321.166167801493</v>
      </c>
      <c r="D34" s="28">
        <v>65970.566963108635</v>
      </c>
      <c r="E34" s="29">
        <v>15350.599204692859</v>
      </c>
      <c r="F34" s="40">
        <v>10</v>
      </c>
    </row>
    <row r="35" spans="2:6" x14ac:dyDescent="0.2">
      <c r="B35" s="15" t="s">
        <v>57</v>
      </c>
      <c r="C35" s="25">
        <f t="shared" si="1"/>
        <v>36334.245024240321</v>
      </c>
      <c r="D35" s="26">
        <v>35564.245024240321</v>
      </c>
      <c r="E35" s="27">
        <v>770</v>
      </c>
      <c r="F35" s="41">
        <v>10.8</v>
      </c>
    </row>
    <row r="36" spans="2:6" s="4" customFormat="1" x14ac:dyDescent="0.2">
      <c r="B36" s="10" t="s">
        <v>18</v>
      </c>
      <c r="C36" s="30">
        <f t="shared" si="1"/>
        <v>414108.84390058869</v>
      </c>
      <c r="D36" s="28">
        <v>306388.89720749314</v>
      </c>
      <c r="E36" s="29">
        <v>107719.94669309557</v>
      </c>
      <c r="F36" s="40">
        <v>7.8</v>
      </c>
    </row>
    <row r="37" spans="2:6" x14ac:dyDescent="0.2">
      <c r="B37" s="15" t="s">
        <v>21</v>
      </c>
      <c r="C37" s="25">
        <f t="shared" si="1"/>
        <v>109708.06674567926</v>
      </c>
      <c r="D37" s="26">
        <v>107068.25509331175</v>
      </c>
      <c r="E37" s="27">
        <v>2639.8116523675189</v>
      </c>
      <c r="F37" s="41">
        <v>7.3</v>
      </c>
    </row>
    <row r="38" spans="2:6" s="8" customFormat="1" ht="12" x14ac:dyDescent="0.2">
      <c r="B38" s="9" t="s">
        <v>22</v>
      </c>
      <c r="C38" s="19">
        <f>C39+C41+C43+C45</f>
        <v>2287121.3258427987</v>
      </c>
      <c r="D38" s="20">
        <f>D39+D41+D43+D45</f>
        <v>2202023.0177771631</v>
      </c>
      <c r="E38" s="21">
        <f>E39+E41+E43+E45</f>
        <v>85098.308065635589</v>
      </c>
      <c r="F38" s="39">
        <v>7.2</v>
      </c>
    </row>
    <row r="39" spans="2:6" s="4" customFormat="1" x14ac:dyDescent="0.2">
      <c r="B39" s="10" t="s">
        <v>23</v>
      </c>
      <c r="C39" s="30">
        <f t="shared" ref="C39:C46" si="2">SUM(D39:E39)</f>
        <v>496484.23668704584</v>
      </c>
      <c r="D39" s="28">
        <v>454835.5254371505</v>
      </c>
      <c r="E39" s="29">
        <v>41648.711249895321</v>
      </c>
      <c r="F39" s="40">
        <v>6.6</v>
      </c>
    </row>
    <row r="40" spans="2:6" x14ac:dyDescent="0.2">
      <c r="B40" s="15" t="s">
        <v>27</v>
      </c>
      <c r="C40" s="25">
        <f t="shared" si="2"/>
        <v>107043.72161532057</v>
      </c>
      <c r="D40" s="26">
        <v>106220.71205951994</v>
      </c>
      <c r="E40" s="27">
        <v>823.00955580062157</v>
      </c>
      <c r="F40" s="41">
        <v>5.6</v>
      </c>
    </row>
    <row r="41" spans="2:6" s="4" customFormat="1" x14ac:dyDescent="0.2">
      <c r="B41" s="10" t="s">
        <v>24</v>
      </c>
      <c r="C41" s="30">
        <f t="shared" si="2"/>
        <v>83323.021619253486</v>
      </c>
      <c r="D41" s="28">
        <v>79909.885742244514</v>
      </c>
      <c r="E41" s="29">
        <v>3413.1358770089714</v>
      </c>
      <c r="F41" s="40">
        <v>5.8</v>
      </c>
    </row>
    <row r="42" spans="2:6" s="4" customFormat="1" x14ac:dyDescent="0.2">
      <c r="B42" s="15" t="s">
        <v>58</v>
      </c>
      <c r="C42" s="25">
        <f t="shared" si="2"/>
        <v>39078.707408643182</v>
      </c>
      <c r="D42" s="26">
        <v>39044.707408643182</v>
      </c>
      <c r="E42" s="27">
        <v>34</v>
      </c>
      <c r="F42" s="41">
        <v>5.6</v>
      </c>
    </row>
    <row r="43" spans="2:6" x14ac:dyDescent="0.2">
      <c r="B43" s="10" t="s">
        <v>25</v>
      </c>
      <c r="C43" s="30">
        <f t="shared" si="2"/>
        <v>481243.48604810354</v>
      </c>
      <c r="D43" s="28">
        <v>469316.39477000292</v>
      </c>
      <c r="E43" s="29">
        <v>11927.09127810059</v>
      </c>
      <c r="F43" s="40">
        <v>7.3</v>
      </c>
    </row>
    <row r="44" spans="2:6" s="8" customFormat="1" ht="12" x14ac:dyDescent="0.2">
      <c r="B44" s="15" t="s">
        <v>28</v>
      </c>
      <c r="C44" s="25">
        <f t="shared" si="2"/>
        <v>361618.55435545684</v>
      </c>
      <c r="D44" s="26">
        <v>355129.89727541839</v>
      </c>
      <c r="E44" s="27">
        <v>6488.6570800384252</v>
      </c>
      <c r="F44" s="41">
        <v>7.5</v>
      </c>
    </row>
    <row r="45" spans="2:6" s="4" customFormat="1" x14ac:dyDescent="0.2">
      <c r="B45" s="10" t="s">
        <v>26</v>
      </c>
      <c r="C45" s="30">
        <f t="shared" si="2"/>
        <v>1226070.5814883958</v>
      </c>
      <c r="D45" s="28">
        <v>1197961.2118277652</v>
      </c>
      <c r="E45" s="29">
        <v>28109.369660630698</v>
      </c>
      <c r="F45" s="40">
        <v>7.6</v>
      </c>
    </row>
    <row r="46" spans="2:6" s="4" customFormat="1" x14ac:dyDescent="0.2">
      <c r="B46" s="15" t="s">
        <v>29</v>
      </c>
      <c r="C46" s="25">
        <f t="shared" si="2"/>
        <v>590705.52367216314</v>
      </c>
      <c r="D46" s="26">
        <v>579294.42953123688</v>
      </c>
      <c r="E46" s="27">
        <v>11411.094140926281</v>
      </c>
      <c r="F46" s="41">
        <v>7.7</v>
      </c>
    </row>
    <row r="47" spans="2:6" s="4" customFormat="1" x14ac:dyDescent="0.2">
      <c r="B47" s="9" t="s">
        <v>39</v>
      </c>
      <c r="C47" s="19">
        <f>C48+C50+C52</f>
        <v>618872.51719129644</v>
      </c>
      <c r="D47" s="20">
        <f>D48+D50+D52</f>
        <v>571290.53895192826</v>
      </c>
      <c r="E47" s="21">
        <f>E48+E50+E52</f>
        <v>47581.978239368145</v>
      </c>
      <c r="F47" s="39">
        <v>5.6</v>
      </c>
    </row>
    <row r="48" spans="2:6" s="4" customFormat="1" x14ac:dyDescent="0.2">
      <c r="B48" s="10" t="s">
        <v>30</v>
      </c>
      <c r="C48" s="30">
        <f t="shared" ref="C48:C53" si="3">SUM(D48:E48)</f>
        <v>247152.64557551852</v>
      </c>
      <c r="D48" s="28">
        <v>230054.96538003805</v>
      </c>
      <c r="E48" s="29">
        <v>17097.680195480461</v>
      </c>
      <c r="F48" s="40">
        <v>6.1</v>
      </c>
    </row>
    <row r="49" spans="2:6" s="7" customFormat="1" x14ac:dyDescent="0.2">
      <c r="B49" s="15" t="s">
        <v>42</v>
      </c>
      <c r="C49" s="25">
        <f t="shared" si="3"/>
        <v>84103.976145622029</v>
      </c>
      <c r="D49" s="26">
        <v>80028.064041657199</v>
      </c>
      <c r="E49" s="27">
        <v>4075.9121039648298</v>
      </c>
      <c r="F49" s="41">
        <v>6.5</v>
      </c>
    </row>
    <row r="50" spans="2:6" s="6" customFormat="1" x14ac:dyDescent="0.2">
      <c r="B50" s="10" t="s">
        <v>31</v>
      </c>
      <c r="C50" s="30">
        <f t="shared" si="3"/>
        <v>150792.75968891388</v>
      </c>
      <c r="D50" s="28">
        <v>139545.68956451592</v>
      </c>
      <c r="E50" s="29">
        <v>11247.070124397949</v>
      </c>
      <c r="F50" s="40">
        <v>5.9</v>
      </c>
    </row>
    <row r="51" spans="2:6" s="6" customFormat="1" x14ac:dyDescent="0.2">
      <c r="B51" s="15" t="s">
        <v>59</v>
      </c>
      <c r="C51" s="25">
        <f t="shared" si="3"/>
        <v>31914.128769362174</v>
      </c>
      <c r="D51" s="26">
        <v>31105.106224822204</v>
      </c>
      <c r="E51" s="27">
        <v>809.02254453997102</v>
      </c>
      <c r="F51" s="41">
        <v>7.9</v>
      </c>
    </row>
    <row r="52" spans="2:6" x14ac:dyDescent="0.2">
      <c r="B52" s="10" t="s">
        <v>32</v>
      </c>
      <c r="C52" s="30">
        <f t="shared" si="3"/>
        <v>220927.11192686396</v>
      </c>
      <c r="D52" s="28">
        <v>201689.88400737423</v>
      </c>
      <c r="E52" s="29">
        <v>19237.227919489735</v>
      </c>
      <c r="F52" s="40">
        <v>5.0999999999999996</v>
      </c>
    </row>
    <row r="53" spans="2:6" x14ac:dyDescent="0.2">
      <c r="B53" s="15" t="s">
        <v>43</v>
      </c>
      <c r="C53" s="25">
        <f t="shared" si="3"/>
        <v>90584.865264827298</v>
      </c>
      <c r="D53" s="26">
        <v>88527.853828106061</v>
      </c>
      <c r="E53" s="27">
        <v>2057.0114367212391</v>
      </c>
      <c r="F53" s="41">
        <v>5.4</v>
      </c>
    </row>
    <row r="54" spans="2:6" x14ac:dyDescent="0.2">
      <c r="B54" s="9" t="s">
        <v>33</v>
      </c>
      <c r="C54" s="19">
        <f>C55+C56+C58+C60</f>
        <v>472102.2649139759</v>
      </c>
      <c r="D54" s="20">
        <f>D55+D56+D58+D60</f>
        <v>430083.88279224338</v>
      </c>
      <c r="E54" s="21">
        <f t="shared" ref="E54" si="4">E55+E56+E58+E60</f>
        <v>42018.382121732619</v>
      </c>
      <c r="F54" s="39">
        <v>8.4</v>
      </c>
    </row>
    <row r="55" spans="2:6" x14ac:dyDescent="0.2">
      <c r="B55" s="10" t="s">
        <v>34</v>
      </c>
      <c r="C55" s="30">
        <f t="shared" ref="C55:C60" si="5">SUM(D55:E55)</f>
        <v>71966.161679621873</v>
      </c>
      <c r="D55" s="31">
        <v>66829.913790962892</v>
      </c>
      <c r="E55" s="29">
        <v>5136.2478886589806</v>
      </c>
      <c r="F55" s="40">
        <v>7.7</v>
      </c>
    </row>
    <row r="56" spans="2:6" x14ac:dyDescent="0.2">
      <c r="B56" s="10" t="s">
        <v>35</v>
      </c>
      <c r="C56" s="30">
        <f t="shared" si="5"/>
        <v>101158.30226105358</v>
      </c>
      <c r="D56" s="31">
        <v>85814.953795508802</v>
      </c>
      <c r="E56" s="29">
        <v>15343.34846554479</v>
      </c>
      <c r="F56" s="40">
        <v>8.6999999999999993</v>
      </c>
    </row>
    <row r="57" spans="2:6" x14ac:dyDescent="0.2">
      <c r="B57" s="15" t="s">
        <v>60</v>
      </c>
      <c r="C57" s="25">
        <f t="shared" si="5"/>
        <v>31693.362939162686</v>
      </c>
      <c r="D57" s="26">
        <v>30073.145080080045</v>
      </c>
      <c r="E57" s="27">
        <v>1620.217859082642</v>
      </c>
      <c r="F57" s="41">
        <v>10.3</v>
      </c>
    </row>
    <row r="58" spans="2:6" x14ac:dyDescent="0.2">
      <c r="B58" s="10" t="s">
        <v>40</v>
      </c>
      <c r="C58" s="30">
        <f t="shared" si="5"/>
        <v>209423.62349023361</v>
      </c>
      <c r="D58" s="28">
        <v>192868.72936300247</v>
      </c>
      <c r="E58" s="29">
        <v>16554.89412723116</v>
      </c>
      <c r="F58" s="40">
        <v>8.4</v>
      </c>
    </row>
    <row r="59" spans="2:6" x14ac:dyDescent="0.2">
      <c r="B59" s="15" t="s">
        <v>61</v>
      </c>
      <c r="C59" s="25">
        <f t="shared" si="5"/>
        <v>67893.672011508621</v>
      </c>
      <c r="D59" s="26">
        <v>67692.672011508621</v>
      </c>
      <c r="E59" s="27">
        <v>201</v>
      </c>
      <c r="F59" s="41">
        <v>7.4</v>
      </c>
    </row>
    <row r="60" spans="2:6" x14ac:dyDescent="0.2">
      <c r="B60" s="10" t="s">
        <v>36</v>
      </c>
      <c r="C60" s="30">
        <f t="shared" si="5"/>
        <v>89554.177483066873</v>
      </c>
      <c r="D60" s="28">
        <v>84570.285842769183</v>
      </c>
      <c r="E60" s="29">
        <v>4983.8916402976902</v>
      </c>
      <c r="F60" s="40">
        <v>8.9</v>
      </c>
    </row>
    <row r="61" spans="2:6" ht="15" x14ac:dyDescent="0.2">
      <c r="B61" s="16" t="s">
        <v>41</v>
      </c>
      <c r="C61" s="32">
        <f>C8+C19+C38+C47+C54</f>
        <v>5876698.9530564314</v>
      </c>
      <c r="D61" s="20">
        <f>D8+D19+D38+D47+D54</f>
        <v>5044322.1875925418</v>
      </c>
      <c r="E61" s="21">
        <f>E8+E19+E38+E47+E54</f>
        <v>832376.76546388923</v>
      </c>
      <c r="F61" s="42">
        <v>8</v>
      </c>
    </row>
    <row r="62" spans="2:6" ht="14.25" customHeight="1" x14ac:dyDescent="0.2">
      <c r="B62" s="17" t="s">
        <v>37</v>
      </c>
      <c r="C62" s="33">
        <f>C12+C15+C17+C21+C23+C25+C27+C29+C31+C33+C35+C37+C40+C42+C44+C46+C49+C51+C53+C57+C59</f>
        <v>2207062.010275594</v>
      </c>
      <c r="D62" s="34">
        <f>D12+D15+D17+D21+D23+D25+D27+D29+D31+D33+D35+D37+D40+D42+D44+D46+D49+D51+D53+D57+D59</f>
        <v>2133672.6105237184</v>
      </c>
      <c r="E62" s="35">
        <f>E12+E15+E17+E21+E23+E25+E27+E29+E31+E33+E35+E37+E40+E42+E44+E46+E49+E51+E53+E57+E59</f>
        <v>73389.39975187536</v>
      </c>
      <c r="F62" s="43">
        <v>7.8</v>
      </c>
    </row>
    <row r="63" spans="2:6" ht="13.5" thickBot="1" x14ac:dyDescent="0.25">
      <c r="B63" s="18" t="s">
        <v>44</v>
      </c>
      <c r="C63" s="36">
        <f>C61-C62</f>
        <v>3669636.9427808374</v>
      </c>
      <c r="D63" s="37">
        <f>D61-D62</f>
        <v>2910649.5770688234</v>
      </c>
      <c r="E63" s="38">
        <f>E61-E62</f>
        <v>758987.36571201391</v>
      </c>
      <c r="F63" s="44">
        <v>8.1999999999999993</v>
      </c>
    </row>
    <row r="64" spans="2:6" ht="13.5" thickTop="1" x14ac:dyDescent="0.2">
      <c r="B64" s="5" t="s">
        <v>62</v>
      </c>
      <c r="C64" s="45"/>
      <c r="D64" s="45"/>
      <c r="E64" s="45"/>
      <c r="F64" s="45"/>
    </row>
    <row r="65" spans="2:6" x14ac:dyDescent="0.2">
      <c r="B65" s="5" t="s">
        <v>63</v>
      </c>
      <c r="C65" s="45"/>
      <c r="D65" s="45"/>
      <c r="E65" s="45"/>
      <c r="F65" s="45"/>
    </row>
    <row r="66" spans="2:6" x14ac:dyDescent="0.2">
      <c r="B66" s="46" t="s">
        <v>66</v>
      </c>
      <c r="C66" s="45"/>
      <c r="D66" s="45"/>
      <c r="E66" s="45"/>
      <c r="F66" s="45"/>
    </row>
    <row r="67" spans="2:6" x14ac:dyDescent="0.2">
      <c r="C67" s="45"/>
      <c r="D67" s="45"/>
      <c r="E67" s="45"/>
      <c r="F67" s="45"/>
    </row>
    <row r="68" spans="2:6" x14ac:dyDescent="0.2">
      <c r="C68" s="45"/>
      <c r="D68" s="45"/>
      <c r="E68" s="45"/>
      <c r="F68" s="45"/>
    </row>
    <row r="69" spans="2:6" x14ac:dyDescent="0.2">
      <c r="C69" s="45"/>
      <c r="D69" s="45"/>
      <c r="E69" s="45"/>
      <c r="F69" s="45"/>
    </row>
    <row r="70" spans="2:6" x14ac:dyDescent="0.2">
      <c r="C70" s="45"/>
      <c r="D70" s="45"/>
      <c r="E70" s="45"/>
      <c r="F70" s="45"/>
    </row>
    <row r="71" spans="2:6" x14ac:dyDescent="0.2">
      <c r="C71" s="45"/>
      <c r="D71" s="45"/>
      <c r="E71" s="45"/>
      <c r="F71" s="45"/>
    </row>
    <row r="72" spans="2:6" x14ac:dyDescent="0.2">
      <c r="C72" s="45"/>
      <c r="D72" s="45"/>
      <c r="E72" s="45"/>
      <c r="F72" s="45"/>
    </row>
    <row r="73" spans="2:6" x14ac:dyDescent="0.2">
      <c r="C73" s="45"/>
      <c r="D73" s="45"/>
      <c r="E73" s="45"/>
      <c r="F73" s="45"/>
    </row>
    <row r="74" spans="2:6" x14ac:dyDescent="0.2">
      <c r="C74" s="45"/>
      <c r="D74" s="45"/>
      <c r="E74" s="45"/>
      <c r="F74" s="45"/>
    </row>
    <row r="75" spans="2:6" x14ac:dyDescent="0.2">
      <c r="C75" s="45"/>
      <c r="D75" s="45"/>
      <c r="E75" s="45"/>
      <c r="F75" s="45"/>
    </row>
    <row r="76" spans="2:6" x14ac:dyDescent="0.2">
      <c r="C76" s="45"/>
      <c r="D76" s="45"/>
      <c r="E76" s="45"/>
      <c r="F76" s="45"/>
    </row>
    <row r="77" spans="2:6" x14ac:dyDescent="0.2">
      <c r="C77" s="45"/>
      <c r="D77" s="45"/>
      <c r="E77" s="45"/>
      <c r="F77" s="45"/>
    </row>
    <row r="78" spans="2:6" x14ac:dyDescent="0.2">
      <c r="C78" s="45"/>
      <c r="D78" s="45"/>
      <c r="E78" s="45"/>
      <c r="F78" s="45"/>
    </row>
    <row r="79" spans="2:6" x14ac:dyDescent="0.2">
      <c r="C79" s="45"/>
      <c r="D79" s="45"/>
      <c r="E79" s="45"/>
      <c r="F79" s="45"/>
    </row>
    <row r="80" spans="2:6" x14ac:dyDescent="0.2">
      <c r="C80" s="45"/>
      <c r="D80" s="45"/>
      <c r="E80" s="45"/>
      <c r="F80" s="45"/>
    </row>
    <row r="81" spans="3:6" x14ac:dyDescent="0.2">
      <c r="C81" s="45"/>
      <c r="D81" s="45"/>
      <c r="E81" s="45"/>
      <c r="F81" s="45"/>
    </row>
    <row r="82" spans="3:6" x14ac:dyDescent="0.2">
      <c r="C82" s="45"/>
      <c r="D82" s="45"/>
      <c r="E82" s="45"/>
      <c r="F82" s="45"/>
    </row>
    <row r="83" spans="3:6" x14ac:dyDescent="0.2">
      <c r="C83" s="45"/>
      <c r="D83" s="45"/>
      <c r="E83" s="45"/>
      <c r="F83" s="45"/>
    </row>
    <row r="84" spans="3:6" x14ac:dyDescent="0.2">
      <c r="C84" s="45"/>
      <c r="D84" s="45"/>
      <c r="E84" s="45"/>
      <c r="F84" s="45"/>
    </row>
    <row r="85" spans="3:6" x14ac:dyDescent="0.2">
      <c r="C85" s="45"/>
      <c r="D85" s="45"/>
      <c r="E85" s="45"/>
      <c r="F85" s="45"/>
    </row>
    <row r="86" spans="3:6" x14ac:dyDescent="0.2">
      <c r="C86" s="45"/>
      <c r="D86" s="45"/>
      <c r="E86" s="45"/>
      <c r="F86" s="45"/>
    </row>
    <row r="87" spans="3:6" x14ac:dyDescent="0.2">
      <c r="C87" s="45"/>
      <c r="D87" s="45"/>
      <c r="E87" s="45"/>
      <c r="F87" s="45"/>
    </row>
    <row r="88" spans="3:6" x14ac:dyDescent="0.2">
      <c r="C88" s="45"/>
      <c r="D88" s="45"/>
      <c r="E88" s="45"/>
      <c r="F88" s="45"/>
    </row>
    <row r="89" spans="3:6" x14ac:dyDescent="0.2">
      <c r="C89" s="45"/>
      <c r="D89" s="45"/>
      <c r="E89" s="45"/>
      <c r="F89" s="45"/>
    </row>
    <row r="90" spans="3:6" x14ac:dyDescent="0.2">
      <c r="C90" s="45"/>
      <c r="D90" s="45"/>
      <c r="E90" s="45"/>
      <c r="F90" s="45"/>
    </row>
    <row r="91" spans="3:6" x14ac:dyDescent="0.2">
      <c r="C91" s="45"/>
      <c r="D91" s="45"/>
      <c r="E91" s="45"/>
      <c r="F91" s="45"/>
    </row>
    <row r="92" spans="3:6" x14ac:dyDescent="0.2">
      <c r="C92" s="45"/>
      <c r="D92" s="45"/>
      <c r="E92" s="45"/>
      <c r="F92" s="45"/>
    </row>
    <row r="93" spans="3:6" x14ac:dyDescent="0.2">
      <c r="C93" s="45"/>
      <c r="D93" s="45"/>
      <c r="E93" s="45"/>
      <c r="F93" s="45"/>
    </row>
    <row r="94" spans="3:6" x14ac:dyDescent="0.2">
      <c r="C94" s="45"/>
      <c r="D94" s="45"/>
      <c r="E94" s="45"/>
      <c r="F94" s="45"/>
    </row>
    <row r="95" spans="3:6" x14ac:dyDescent="0.2">
      <c r="C95" s="45"/>
      <c r="D95" s="45"/>
      <c r="E95" s="45"/>
      <c r="F95" s="45"/>
    </row>
    <row r="96" spans="3:6" x14ac:dyDescent="0.2">
      <c r="C96" s="45"/>
      <c r="D96" s="45"/>
      <c r="E96" s="45"/>
      <c r="F96" s="45"/>
    </row>
    <row r="97" spans="3:6" x14ac:dyDescent="0.2">
      <c r="C97" s="45"/>
      <c r="D97" s="45"/>
      <c r="E97" s="45"/>
      <c r="F97" s="45"/>
    </row>
    <row r="98" spans="3:6" x14ac:dyDescent="0.2">
      <c r="C98" s="45"/>
      <c r="D98" s="45"/>
      <c r="E98" s="45"/>
      <c r="F98" s="45"/>
    </row>
    <row r="99" spans="3:6" x14ac:dyDescent="0.2">
      <c r="C99" s="45"/>
      <c r="D99" s="45"/>
      <c r="E99" s="45"/>
      <c r="F99" s="45"/>
    </row>
    <row r="100" spans="3:6" x14ac:dyDescent="0.2">
      <c r="C100" s="45"/>
      <c r="D100" s="45"/>
      <c r="E100" s="45"/>
      <c r="F100" s="45"/>
    </row>
    <row r="101" spans="3:6" x14ac:dyDescent="0.2">
      <c r="C101" s="45"/>
      <c r="D101" s="45"/>
      <c r="E101" s="45"/>
      <c r="F101" s="45"/>
    </row>
    <row r="102" spans="3:6" x14ac:dyDescent="0.2">
      <c r="C102" s="45"/>
      <c r="D102" s="45"/>
      <c r="E102" s="45"/>
      <c r="F102" s="45"/>
    </row>
    <row r="103" spans="3:6" x14ac:dyDescent="0.2">
      <c r="C103" s="45"/>
      <c r="D103" s="45"/>
      <c r="E103" s="45"/>
      <c r="F103" s="45"/>
    </row>
    <row r="104" spans="3:6" x14ac:dyDescent="0.2">
      <c r="C104" s="45"/>
      <c r="D104" s="45"/>
      <c r="E104" s="45"/>
      <c r="F104" s="45"/>
    </row>
    <row r="105" spans="3:6" x14ac:dyDescent="0.2">
      <c r="C105" s="45"/>
      <c r="D105" s="45"/>
      <c r="E105" s="45"/>
      <c r="F105" s="45"/>
    </row>
    <row r="106" spans="3:6" x14ac:dyDescent="0.2">
      <c r="C106" s="45"/>
      <c r="D106" s="45"/>
      <c r="E106" s="45"/>
      <c r="F106" s="45"/>
    </row>
    <row r="107" spans="3:6" x14ac:dyDescent="0.2">
      <c r="C107" s="45"/>
      <c r="D107" s="45"/>
      <c r="E107" s="45"/>
      <c r="F107" s="45"/>
    </row>
    <row r="108" spans="3:6" x14ac:dyDescent="0.2">
      <c r="C108" s="45"/>
      <c r="D108" s="45"/>
      <c r="E108" s="45"/>
      <c r="F108" s="45"/>
    </row>
    <row r="109" spans="3:6" x14ac:dyDescent="0.2">
      <c r="C109" s="45"/>
      <c r="D109" s="45"/>
      <c r="E109" s="45"/>
      <c r="F109" s="45"/>
    </row>
    <row r="110" spans="3:6" x14ac:dyDescent="0.2">
      <c r="C110" s="45"/>
      <c r="D110" s="45"/>
      <c r="E110" s="45"/>
      <c r="F110" s="45"/>
    </row>
    <row r="111" spans="3:6" x14ac:dyDescent="0.2">
      <c r="C111" s="45"/>
      <c r="D111" s="45"/>
      <c r="E111" s="45"/>
      <c r="F111" s="45"/>
    </row>
    <row r="112" spans="3:6" x14ac:dyDescent="0.2">
      <c r="C112" s="45"/>
      <c r="D112" s="45"/>
      <c r="E112" s="45"/>
      <c r="F112" s="45"/>
    </row>
  </sheetData>
  <mergeCells count="5">
    <mergeCell ref="B2:F2"/>
    <mergeCell ref="B3:F3"/>
    <mergeCell ref="B4:F4"/>
    <mergeCell ref="B6:B7"/>
    <mergeCell ref="C6:F6"/>
  </mergeCells>
  <printOptions horizontalCentered="1"/>
  <pageMargins left="0" right="0" top="0.19685039370078741" bottom="0" header="0" footer="0"/>
  <pageSetup paperSize="9" scale="96" fitToHeight="2" orientation="portrait" r:id="rId1"/>
  <headerFooter alignWithMargins="0"/>
  <rowBreaks count="1" manualBreakCount="1">
    <brk id="67" min="1" max="5" man="1"/>
  </rowBreaks>
  <ignoredErrors>
    <ignoredError sqref="C9:C25 C26:C41 C42:C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2016</vt:lpstr>
      <vt:lpstr>2017</vt:lpstr>
      <vt:lpstr>2018</vt:lpstr>
      <vt:lpstr>2019</vt:lpstr>
    </vt:vector>
  </TitlesOfParts>
  <Company>Banco de Dados 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2021-03-09T19:08:58Z</cp:lastPrinted>
  <dcterms:created xsi:type="dcterms:W3CDTF">2008-05-12T17:56:17Z</dcterms:created>
  <dcterms:modified xsi:type="dcterms:W3CDTF">2021-03-11T17:45:52Z</dcterms:modified>
</cp:coreProperties>
</file>